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ervation.sharepoint.com/sites/ASLProject/Shared Documents/Contratações/Processos/UO SFB/372350 - Logística e Custo_Flona Urupadi e Aripuanã-AM/Publlicação/"/>
    </mc:Choice>
  </mc:AlternateContent>
  <xr:revisionPtr revIDLastSave="0" documentId="8_{FA10B106-7299-4B2A-A804-F1EF8AFA58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dos de campo - TORA" sheetId="2" r:id="rId1"/>
    <sheet name="Dados de Campo - M. SERRADA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8" i="3" l="1"/>
  <c r="V58" i="3" s="1"/>
  <c r="U57" i="3"/>
  <c r="V57" i="3" s="1"/>
  <c r="U56" i="3"/>
  <c r="V56" i="3" s="1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U9" i="3"/>
  <c r="U8" i="3"/>
  <c r="U7" i="3"/>
  <c r="U6" i="3"/>
  <c r="U5" i="3"/>
  <c r="U4" i="3"/>
  <c r="U4" i="2"/>
  <c r="V4" i="2" s="1"/>
  <c r="Z58" i="3" l="1"/>
  <c r="W58" i="3"/>
  <c r="Y56" i="3"/>
  <c r="X56" i="3"/>
  <c r="W56" i="3"/>
  <c r="Z56" i="3"/>
  <c r="V62" i="3"/>
  <c r="V61" i="3"/>
  <c r="Z57" i="3"/>
  <c r="Y57" i="3"/>
  <c r="X57" i="3"/>
  <c r="W57" i="3"/>
  <c r="X58" i="3"/>
  <c r="Y58" i="3"/>
  <c r="V63" i="3" l="1"/>
  <c r="V64" i="3" s="1"/>
  <c r="Z62" i="3" s="1"/>
  <c r="AA63" i="3" s="1"/>
  <c r="Z64" i="3"/>
  <c r="Z65" i="3" s="1"/>
  <c r="Z63" i="3"/>
  <c r="AA64" i="3" s="1"/>
  <c r="V55" i="3" l="1"/>
  <c r="V51" i="3"/>
  <c r="V47" i="3"/>
  <c r="V43" i="3"/>
  <c r="V39" i="3"/>
  <c r="V35" i="3"/>
  <c r="V31" i="3"/>
  <c r="V27" i="3"/>
  <c r="V23" i="3"/>
  <c r="V19" i="3"/>
  <c r="V15" i="3"/>
  <c r="V11" i="3"/>
  <c r="V42" i="3"/>
  <c r="V34" i="3"/>
  <c r="V26" i="3"/>
  <c r="V18" i="3"/>
  <c r="V13" i="3"/>
  <c r="V5" i="3"/>
  <c r="V54" i="3"/>
  <c r="V50" i="3"/>
  <c r="V38" i="3"/>
  <c r="V30" i="3"/>
  <c r="V22" i="3"/>
  <c r="V46" i="3"/>
  <c r="V8" i="3"/>
  <c r="V36" i="3"/>
  <c r="V53" i="3"/>
  <c r="V29" i="3"/>
  <c r="V44" i="3"/>
  <c r="V4" i="3"/>
  <c r="V14" i="3"/>
  <c r="V9" i="3"/>
  <c r="V7" i="3"/>
  <c r="V24" i="3"/>
  <c r="V16" i="3"/>
  <c r="V25" i="3"/>
  <c r="V32" i="3"/>
  <c r="V45" i="3"/>
  <c r="V6" i="3"/>
  <c r="V17" i="3"/>
  <c r="V41" i="3"/>
  <c r="V40" i="3"/>
  <c r="V49" i="3"/>
  <c r="V20" i="3"/>
  <c r="V33" i="3"/>
  <c r="V10" i="3"/>
  <c r="V12" i="3"/>
  <c r="V28" i="3"/>
  <c r="V21" i="3"/>
  <c r="V52" i="3"/>
  <c r="V37" i="3"/>
  <c r="V48" i="3"/>
  <c r="Z49" i="3" l="1"/>
  <c r="Y49" i="3"/>
  <c r="X49" i="3"/>
  <c r="W49" i="3"/>
  <c r="Z54" i="3"/>
  <c r="Y54" i="3"/>
  <c r="X54" i="3"/>
  <c r="W54" i="3"/>
  <c r="Z15" i="3"/>
  <c r="Y15" i="3"/>
  <c r="X15" i="3"/>
  <c r="W15" i="3"/>
  <c r="Y52" i="3"/>
  <c r="X52" i="3"/>
  <c r="W52" i="3"/>
  <c r="Z52" i="3"/>
  <c r="Y24" i="3"/>
  <c r="X24" i="3"/>
  <c r="W24" i="3"/>
  <c r="Z24" i="3"/>
  <c r="W5" i="3"/>
  <c r="Y5" i="3"/>
  <c r="X5" i="3"/>
  <c r="Z5" i="3"/>
  <c r="W51" i="3"/>
  <c r="Z51" i="3"/>
  <c r="Y51" i="3"/>
  <c r="X51" i="3"/>
  <c r="Z41" i="3"/>
  <c r="Y41" i="3"/>
  <c r="X41" i="3"/>
  <c r="W41" i="3"/>
  <c r="Y7" i="3"/>
  <c r="W7" i="3"/>
  <c r="X7" i="3"/>
  <c r="Z7" i="3"/>
  <c r="Z8" i="3"/>
  <c r="Y8" i="3"/>
  <c r="W8" i="3"/>
  <c r="X8" i="3"/>
  <c r="Z13" i="3"/>
  <c r="Y13" i="3"/>
  <c r="W13" i="3"/>
  <c r="X13" i="3"/>
  <c r="W23" i="3"/>
  <c r="X23" i="3"/>
  <c r="Z23" i="3"/>
  <c r="Y23" i="3"/>
  <c r="W55" i="3"/>
  <c r="Z55" i="3"/>
  <c r="X55" i="3"/>
  <c r="Y55" i="3"/>
  <c r="Y28" i="3"/>
  <c r="X28" i="3"/>
  <c r="W28" i="3"/>
  <c r="Z28" i="3"/>
  <c r="Z17" i="3"/>
  <c r="Y17" i="3"/>
  <c r="X17" i="3"/>
  <c r="W17" i="3"/>
  <c r="X9" i="3"/>
  <c r="W9" i="3"/>
  <c r="Y9" i="3"/>
  <c r="Z9" i="3"/>
  <c r="Z46" i="3"/>
  <c r="Y46" i="3"/>
  <c r="X46" i="3"/>
  <c r="W46" i="3"/>
  <c r="Z18" i="3"/>
  <c r="Y18" i="3"/>
  <c r="W18" i="3"/>
  <c r="X18" i="3"/>
  <c r="W27" i="3"/>
  <c r="Z27" i="3"/>
  <c r="Y27" i="3"/>
  <c r="X27" i="3"/>
  <c r="X12" i="3"/>
  <c r="W12" i="3"/>
  <c r="Z12" i="3"/>
  <c r="Y12" i="3"/>
  <c r="W6" i="3"/>
  <c r="Y6" i="3"/>
  <c r="X6" i="3"/>
  <c r="Z6" i="3"/>
  <c r="Z14" i="3"/>
  <c r="Y14" i="3"/>
  <c r="W14" i="3"/>
  <c r="X14" i="3"/>
  <c r="Z22" i="3"/>
  <c r="Y22" i="3"/>
  <c r="X22" i="3"/>
  <c r="W22" i="3"/>
  <c r="Z26" i="3"/>
  <c r="Y26" i="3"/>
  <c r="X26" i="3"/>
  <c r="W26" i="3"/>
  <c r="W31" i="3"/>
  <c r="X31" i="3"/>
  <c r="Z31" i="3"/>
  <c r="Y31" i="3"/>
  <c r="Z10" i="3"/>
  <c r="Y10" i="3"/>
  <c r="X10" i="3"/>
  <c r="W10" i="3"/>
  <c r="Z45" i="3"/>
  <c r="Y45" i="3"/>
  <c r="X45" i="3"/>
  <c r="W45" i="3"/>
  <c r="V68" i="3"/>
  <c r="V67" i="3"/>
  <c r="V70" i="3"/>
  <c r="Z4" i="3"/>
  <c r="Y4" i="3"/>
  <c r="V69" i="3"/>
  <c r="X4" i="3"/>
  <c r="Z30" i="3"/>
  <c r="Y30" i="3"/>
  <c r="X30" i="3"/>
  <c r="W30" i="3"/>
  <c r="Z34" i="3"/>
  <c r="Y34" i="3"/>
  <c r="X34" i="3"/>
  <c r="W34" i="3"/>
  <c r="W35" i="3"/>
  <c r="Z35" i="3"/>
  <c r="Y35" i="3"/>
  <c r="X35" i="3"/>
  <c r="Z37" i="3"/>
  <c r="Y37" i="3"/>
  <c r="X37" i="3"/>
  <c r="W37" i="3"/>
  <c r="Z53" i="3"/>
  <c r="Y53" i="3"/>
  <c r="X53" i="3"/>
  <c r="W53" i="3"/>
  <c r="W47" i="3"/>
  <c r="Z47" i="3"/>
  <c r="Y47" i="3"/>
  <c r="X47" i="3"/>
  <c r="Y40" i="3"/>
  <c r="X40" i="3"/>
  <c r="W40" i="3"/>
  <c r="Z40" i="3"/>
  <c r="Y36" i="3"/>
  <c r="X36" i="3"/>
  <c r="W36" i="3"/>
  <c r="Z36" i="3"/>
  <c r="Z19" i="3"/>
  <c r="Y19" i="3"/>
  <c r="X19" i="3"/>
  <c r="W19" i="3"/>
  <c r="Z21" i="3"/>
  <c r="Y21" i="3"/>
  <c r="X21" i="3"/>
  <c r="W21" i="3"/>
  <c r="Z33" i="3"/>
  <c r="Y33" i="3"/>
  <c r="X33" i="3"/>
  <c r="W33" i="3"/>
  <c r="Y32" i="3"/>
  <c r="X32" i="3"/>
  <c r="W32" i="3"/>
  <c r="Z32" i="3"/>
  <c r="Y44" i="3"/>
  <c r="X44" i="3"/>
  <c r="W44" i="3"/>
  <c r="Z44" i="3"/>
  <c r="Z38" i="3"/>
  <c r="Y38" i="3"/>
  <c r="X38" i="3"/>
  <c r="W38" i="3"/>
  <c r="Z42" i="3"/>
  <c r="Y42" i="3"/>
  <c r="X42" i="3"/>
  <c r="W42" i="3"/>
  <c r="W39" i="3"/>
  <c r="X39" i="3"/>
  <c r="Z39" i="3"/>
  <c r="Y39" i="3"/>
  <c r="Y48" i="3"/>
  <c r="X48" i="3"/>
  <c r="W48" i="3"/>
  <c r="Z48" i="3"/>
  <c r="Y20" i="3"/>
  <c r="X20" i="3"/>
  <c r="W20" i="3"/>
  <c r="Z20" i="3"/>
  <c r="Z25" i="3"/>
  <c r="Y25" i="3"/>
  <c r="X25" i="3"/>
  <c r="W25" i="3"/>
  <c r="Z29" i="3"/>
  <c r="Y29" i="3"/>
  <c r="X29" i="3"/>
  <c r="W29" i="3"/>
  <c r="Z50" i="3"/>
  <c r="Y50" i="3"/>
  <c r="X50" i="3"/>
  <c r="W50" i="3"/>
  <c r="W11" i="3"/>
  <c r="Z11" i="3"/>
  <c r="Y11" i="3"/>
  <c r="X11" i="3"/>
  <c r="W43" i="3"/>
  <c r="Z43" i="3"/>
  <c r="Y43" i="3"/>
  <c r="X43" i="3"/>
  <c r="X16" i="3"/>
  <c r="W16" i="3"/>
  <c r="Y16" i="3"/>
  <c r="Z16" i="3"/>
  <c r="AC10" i="3" l="1"/>
  <c r="AD10" i="3"/>
  <c r="AE10" i="3"/>
  <c r="AG10" i="3" s="1"/>
  <c r="V71" i="3"/>
  <c r="AE7" i="3"/>
  <c r="AG7" i="3" s="1"/>
  <c r="AD7" i="3"/>
  <c r="AF7" i="3"/>
  <c r="AC7" i="3"/>
  <c r="AE8" i="3"/>
  <c r="AG8" i="3" s="1"/>
  <c r="AD8" i="3"/>
  <c r="AC8" i="3"/>
  <c r="AE9" i="3"/>
  <c r="AG9" i="3" s="1"/>
  <c r="AD9" i="3"/>
  <c r="AC9" i="3"/>
  <c r="AF9" i="3" s="1"/>
  <c r="AF8" i="3" l="1"/>
  <c r="AI8" i="3"/>
  <c r="AH8" i="3"/>
  <c r="AF10" i="3"/>
  <c r="AH9" i="3"/>
  <c r="AI9" i="3"/>
  <c r="AI7" i="3"/>
  <c r="AH7" i="3"/>
  <c r="AH10" i="3"/>
  <c r="AI10" i="3"/>
  <c r="U58" i="2" l="1"/>
  <c r="V58" i="2" s="1"/>
  <c r="U33" i="2"/>
  <c r="V33" i="2" s="1"/>
  <c r="U34" i="2"/>
  <c r="V34" i="2" s="1"/>
  <c r="U35" i="2"/>
  <c r="V35" i="2" s="1"/>
  <c r="U36" i="2"/>
  <c r="V36" i="2" s="1"/>
  <c r="U37" i="2"/>
  <c r="V37" i="2" s="1"/>
  <c r="U38" i="2"/>
  <c r="V38" i="2" s="1"/>
  <c r="U39" i="2"/>
  <c r="V39" i="2" s="1"/>
  <c r="U40" i="2"/>
  <c r="V40" i="2" s="1"/>
  <c r="U41" i="2"/>
  <c r="V41" i="2" s="1"/>
  <c r="U42" i="2"/>
  <c r="V42" i="2" s="1"/>
  <c r="U43" i="2"/>
  <c r="V43" i="2" s="1"/>
  <c r="U44" i="2"/>
  <c r="V44" i="2" s="1"/>
  <c r="U45" i="2"/>
  <c r="V45" i="2" s="1"/>
  <c r="U46" i="2"/>
  <c r="V46" i="2" s="1"/>
  <c r="U47" i="2"/>
  <c r="V47" i="2" s="1"/>
  <c r="U48" i="2"/>
  <c r="V48" i="2" s="1"/>
  <c r="U49" i="2"/>
  <c r="V49" i="2" s="1"/>
  <c r="U50" i="2"/>
  <c r="V50" i="2" s="1"/>
  <c r="X58" i="2" l="1"/>
  <c r="W58" i="2"/>
  <c r="Y58" i="2" l="1"/>
  <c r="Z58" i="2"/>
  <c r="U14" i="2"/>
  <c r="V14" i="2" s="1"/>
  <c r="U15" i="2"/>
  <c r="V15" i="2" s="1"/>
  <c r="U16" i="2"/>
  <c r="V16" i="2" s="1"/>
  <c r="U17" i="2"/>
  <c r="V17" i="2" s="1"/>
  <c r="U18" i="2"/>
  <c r="V18" i="2" s="1"/>
  <c r="U8" i="2"/>
  <c r="V8" i="2" s="1"/>
  <c r="U19" i="2"/>
  <c r="V19" i="2" s="1"/>
  <c r="U5" i="2"/>
  <c r="V5" i="2" s="1"/>
  <c r="U20" i="2"/>
  <c r="V20" i="2" s="1"/>
  <c r="U6" i="2"/>
  <c r="V6" i="2" s="1"/>
  <c r="U21" i="2"/>
  <c r="V21" i="2" s="1"/>
  <c r="U22" i="2"/>
  <c r="V22" i="2" s="1"/>
  <c r="U23" i="2"/>
  <c r="V23" i="2" s="1"/>
  <c r="U24" i="2"/>
  <c r="V24" i="2" s="1"/>
  <c r="U25" i="2"/>
  <c r="V25" i="2" s="1"/>
  <c r="U9" i="2"/>
  <c r="V9" i="2" s="1"/>
  <c r="U10" i="2"/>
  <c r="V10" i="2" s="1"/>
  <c r="U11" i="2"/>
  <c r="V11" i="2" s="1"/>
  <c r="U26" i="2"/>
  <c r="V26" i="2" s="1"/>
  <c r="U51" i="2"/>
  <c r="V51" i="2" s="1"/>
  <c r="U12" i="2"/>
  <c r="V12" i="2" s="1"/>
  <c r="U52" i="2"/>
  <c r="V52" i="2" s="1"/>
  <c r="U53" i="2"/>
  <c r="V53" i="2" s="1"/>
  <c r="U54" i="2"/>
  <c r="V54" i="2" s="1"/>
  <c r="U27" i="2"/>
  <c r="V27" i="2" s="1"/>
  <c r="U55" i="2"/>
  <c r="V55" i="2" s="1"/>
  <c r="U56" i="2"/>
  <c r="U28" i="2"/>
  <c r="V28" i="2" s="1"/>
  <c r="U57" i="2"/>
  <c r="U29" i="2"/>
  <c r="V29" i="2" s="1"/>
  <c r="U30" i="2"/>
  <c r="V30" i="2" s="1"/>
  <c r="U31" i="2"/>
  <c r="V31" i="2" s="1"/>
  <c r="U32" i="2"/>
  <c r="V32" i="2" s="1"/>
  <c r="U7" i="2"/>
  <c r="V7" i="2" s="1"/>
  <c r="U13" i="2"/>
  <c r="V13" i="2" s="1"/>
  <c r="V57" i="2" l="1"/>
  <c r="X57" i="2" s="1"/>
  <c r="V56" i="2"/>
  <c r="X56" i="2" s="1"/>
  <c r="V61" i="2"/>
  <c r="V62" i="2"/>
  <c r="Y57" i="2"/>
  <c r="W57" i="2"/>
  <c r="Y56" i="2"/>
  <c r="Z57" i="2" l="1"/>
  <c r="W56" i="2"/>
  <c r="Z56" i="2"/>
  <c r="Z63" i="2"/>
  <c r="AA64" i="2" s="1"/>
  <c r="V63" i="2"/>
  <c r="V64" i="2" s="1"/>
  <c r="Z64" i="2" s="1"/>
  <c r="Z65" i="2" s="1"/>
  <c r="Z62" i="2" l="1"/>
  <c r="AA63" i="2" s="1"/>
  <c r="Z28" i="2"/>
  <c r="V67" i="2"/>
  <c r="X54" i="2" l="1"/>
  <c r="Y54" i="2"/>
  <c r="W54" i="2"/>
  <c r="Z54" i="2"/>
  <c r="X33" i="2"/>
  <c r="Z33" i="2"/>
  <c r="Y33" i="2"/>
  <c r="W33" i="2"/>
  <c r="Y30" i="2"/>
  <c r="X30" i="2"/>
  <c r="W30" i="2"/>
  <c r="Z30" i="2"/>
  <c r="X47" i="2"/>
  <c r="Y47" i="2"/>
  <c r="W47" i="2"/>
  <c r="Z47" i="2"/>
  <c r="X32" i="2"/>
  <c r="Z32" i="2"/>
  <c r="W32" i="2"/>
  <c r="Y32" i="2"/>
  <c r="W34" i="2"/>
  <c r="X34" i="2"/>
  <c r="Z34" i="2"/>
  <c r="Y34" i="2"/>
  <c r="X43" i="2"/>
  <c r="Y43" i="2"/>
  <c r="Z43" i="2"/>
  <c r="W43" i="2"/>
  <c r="W49" i="2"/>
  <c r="X49" i="2"/>
  <c r="Y49" i="2"/>
  <c r="Z49" i="2"/>
  <c r="X35" i="2"/>
  <c r="Y35" i="2"/>
  <c r="Z35" i="2"/>
  <c r="W35" i="2"/>
  <c r="X38" i="2"/>
  <c r="Y38" i="2"/>
  <c r="Z38" i="2"/>
  <c r="W38" i="2"/>
  <c r="X55" i="2"/>
  <c r="Y55" i="2"/>
  <c r="W55" i="2"/>
  <c r="Z55" i="2"/>
  <c r="W46" i="2"/>
  <c r="X46" i="2"/>
  <c r="Y46" i="2"/>
  <c r="Z46" i="2"/>
  <c r="X36" i="2"/>
  <c r="Z36" i="2"/>
  <c r="Y36" i="2"/>
  <c r="W36" i="2"/>
  <c r="X51" i="2"/>
  <c r="W51" i="2"/>
  <c r="Y51" i="2"/>
  <c r="Z51" i="2"/>
  <c r="W42" i="2"/>
  <c r="Z42" i="2"/>
  <c r="Y42" i="2"/>
  <c r="X42" i="2"/>
  <c r="W41" i="2"/>
  <c r="X41" i="2"/>
  <c r="Y41" i="2"/>
  <c r="Z41" i="2"/>
  <c r="X31" i="2"/>
  <c r="Z31" i="2"/>
  <c r="W31" i="2"/>
  <c r="Y31" i="2"/>
  <c r="W39" i="2"/>
  <c r="Y39" i="2"/>
  <c r="Z39" i="2"/>
  <c r="X39" i="2"/>
  <c r="Y48" i="2"/>
  <c r="X48" i="2"/>
  <c r="W48" i="2"/>
  <c r="Z48" i="2"/>
  <c r="W40" i="2"/>
  <c r="Z40" i="2"/>
  <c r="Y40" i="2"/>
  <c r="X40" i="2"/>
  <c r="X53" i="2"/>
  <c r="Y53" i="2"/>
  <c r="Z53" i="2"/>
  <c r="W53" i="2"/>
  <c r="X44" i="2"/>
  <c r="Z44" i="2"/>
  <c r="Y44" i="2"/>
  <c r="W44" i="2"/>
  <c r="X52" i="2"/>
  <c r="Z52" i="2"/>
  <c r="Y52" i="2"/>
  <c r="W52" i="2"/>
  <c r="Z45" i="2"/>
  <c r="W45" i="2"/>
  <c r="Y45" i="2"/>
  <c r="X45" i="2"/>
  <c r="W50" i="2"/>
  <c r="Y50" i="2"/>
  <c r="X50" i="2"/>
  <c r="Z50" i="2"/>
  <c r="Z37" i="2"/>
  <c r="X37" i="2"/>
  <c r="Y37" i="2"/>
  <c r="W37" i="2"/>
  <c r="X28" i="2"/>
  <c r="W28" i="2"/>
  <c r="Y28" i="2"/>
  <c r="Z29" i="2"/>
  <c r="Y29" i="2"/>
  <c r="X29" i="2"/>
  <c r="W29" i="2"/>
  <c r="Z4" i="2"/>
  <c r="X4" i="2"/>
  <c r="Y4" i="2"/>
  <c r="X18" i="2"/>
  <c r="Z18" i="2"/>
  <c r="W18" i="2"/>
  <c r="Y18" i="2"/>
  <c r="X9" i="2"/>
  <c r="Z9" i="2"/>
  <c r="W9" i="2"/>
  <c r="Y9" i="2"/>
  <c r="X15" i="2"/>
  <c r="Z15" i="2"/>
  <c r="W15" i="2"/>
  <c r="Y15" i="2"/>
  <c r="Y5" i="2"/>
  <c r="W5" i="2"/>
  <c r="Z5" i="2"/>
  <c r="X5" i="2"/>
  <c r="X23" i="2"/>
  <c r="Z23" i="2"/>
  <c r="W23" i="2"/>
  <c r="Y23" i="2"/>
  <c r="X26" i="2"/>
  <c r="Z26" i="2"/>
  <c r="W26" i="2"/>
  <c r="Y26" i="2"/>
  <c r="X17" i="2"/>
  <c r="Z17" i="2"/>
  <c r="W17" i="2"/>
  <c r="Y17" i="2"/>
  <c r="X24" i="2"/>
  <c r="Z24" i="2"/>
  <c r="W24" i="2"/>
  <c r="Y24" i="2"/>
  <c r="X16" i="2"/>
  <c r="Z16" i="2"/>
  <c r="W16" i="2"/>
  <c r="Y16" i="2"/>
  <c r="X20" i="2"/>
  <c r="Z20" i="2"/>
  <c r="W20" i="2"/>
  <c r="Y20" i="2"/>
  <c r="X25" i="2"/>
  <c r="Z25" i="2"/>
  <c r="W25" i="2"/>
  <c r="Y25" i="2"/>
  <c r="X12" i="2"/>
  <c r="Z12" i="2"/>
  <c r="W12" i="2"/>
  <c r="Y12" i="2"/>
  <c r="X6" i="2"/>
  <c r="Z6" i="2"/>
  <c r="W6" i="2"/>
  <c r="Y6" i="2"/>
  <c r="X13" i="2"/>
  <c r="Z13" i="2"/>
  <c r="W13" i="2"/>
  <c r="Y13" i="2"/>
  <c r="X21" i="2"/>
  <c r="Z21" i="2"/>
  <c r="W21" i="2"/>
  <c r="Y21" i="2"/>
  <c r="X10" i="2"/>
  <c r="Z10" i="2"/>
  <c r="W10" i="2"/>
  <c r="Y10" i="2"/>
  <c r="X27" i="2"/>
  <c r="Z27" i="2"/>
  <c r="W27" i="2"/>
  <c r="Y27" i="2"/>
  <c r="X19" i="2"/>
  <c r="Z19" i="2"/>
  <c r="W19" i="2"/>
  <c r="Y19" i="2"/>
  <c r="X14" i="2"/>
  <c r="Z14" i="2"/>
  <c r="W14" i="2"/>
  <c r="Y14" i="2"/>
  <c r="X8" i="2"/>
  <c r="Z8" i="2"/>
  <c r="W8" i="2"/>
  <c r="Y8" i="2"/>
  <c r="X22" i="2"/>
  <c r="Z22" i="2"/>
  <c r="W22" i="2"/>
  <c r="Y22" i="2"/>
  <c r="X11" i="2"/>
  <c r="Z11" i="2"/>
  <c r="W11" i="2"/>
  <c r="Y11" i="2"/>
  <c r="X7" i="2"/>
  <c r="Z7" i="2"/>
  <c r="W7" i="2"/>
  <c r="Y7" i="2"/>
  <c r="AE7" i="2" l="1"/>
  <c r="AG7" i="2" s="1"/>
  <c r="AC7" i="2"/>
  <c r="AF7" i="2"/>
  <c r="AD7" i="2"/>
  <c r="AF10" i="2"/>
  <c r="AD10" i="2"/>
  <c r="AE10" i="2"/>
  <c r="AG10" i="2" s="1"/>
  <c r="AC10" i="2"/>
  <c r="AC9" i="2"/>
  <c r="AF9" i="2"/>
  <c r="AD9" i="2"/>
  <c r="AE9" i="2"/>
  <c r="AG9" i="2" s="1"/>
  <c r="AF8" i="2"/>
  <c r="AC8" i="2"/>
  <c r="AD8" i="2"/>
  <c r="AE8" i="2"/>
  <c r="AG8" i="2" s="1"/>
  <c r="V69" i="2"/>
  <c r="V68" i="2"/>
  <c r="V70" i="2"/>
  <c r="AH10" i="2" l="1"/>
  <c r="AI10" i="2"/>
  <c r="AI8" i="2"/>
  <c r="AH8" i="2"/>
  <c r="AH7" i="2"/>
  <c r="AI7" i="2"/>
  <c r="AH9" i="2"/>
  <c r="AI9" i="2"/>
  <c r="V71" i="2"/>
</calcChain>
</file>

<file path=xl/sharedStrings.xml><?xml version="1.0" encoding="utf-8"?>
<sst xmlns="http://schemas.openxmlformats.org/spreadsheetml/2006/main" count="68" uniqueCount="34">
  <si>
    <t>Grupo de valor</t>
  </si>
  <si>
    <t>Total</t>
  </si>
  <si>
    <t>Média</t>
  </si>
  <si>
    <t>grupo 1</t>
  </si>
  <si>
    <t>grupo 2</t>
  </si>
  <si>
    <t>grupo 3</t>
  </si>
  <si>
    <t>Desvio Padrão</t>
  </si>
  <si>
    <t>Grupo</t>
  </si>
  <si>
    <t xml:space="preserve">quantidade </t>
  </si>
  <si>
    <t>grupo 4</t>
  </si>
  <si>
    <t>Média das Médias</t>
  </si>
  <si>
    <t>Coef.Var</t>
  </si>
  <si>
    <r>
      <rPr>
        <b/>
        <sz val="11"/>
        <color theme="1"/>
        <rFont val="Calibri"/>
        <family val="2"/>
        <scheme val="minor"/>
      </rPr>
      <t>Grupo 2</t>
    </r>
    <r>
      <rPr>
        <sz val="11"/>
        <color theme="1"/>
        <rFont val="Calibri"/>
        <family val="2"/>
        <scheme val="minor"/>
      </rPr>
      <t>- Entre</t>
    </r>
  </si>
  <si>
    <r>
      <rPr>
        <b/>
        <sz val="11"/>
        <color theme="1"/>
        <rFont val="Calibri"/>
        <family val="2"/>
        <scheme val="minor"/>
      </rPr>
      <t>Grupo 3</t>
    </r>
    <r>
      <rPr>
        <sz val="11"/>
        <color theme="1"/>
        <rFont val="Calibri"/>
        <family val="2"/>
        <scheme val="minor"/>
      </rPr>
      <t>- Entre</t>
    </r>
  </si>
  <si>
    <r>
      <rPr>
        <b/>
        <sz val="11"/>
        <color theme="1"/>
        <rFont val="Calibri"/>
        <family val="2"/>
        <scheme val="minor"/>
      </rPr>
      <t>Grupo 4</t>
    </r>
    <r>
      <rPr>
        <sz val="11"/>
        <color theme="1"/>
        <rFont val="Calibri"/>
        <family val="2"/>
        <scheme val="minor"/>
      </rPr>
      <t>- Abaixo</t>
    </r>
  </si>
  <si>
    <t>Agrupamento</t>
  </si>
  <si>
    <t>Espécies</t>
  </si>
  <si>
    <t>Medidas centrais e de dispersão por grupo de valor</t>
  </si>
  <si>
    <t>Média (R$/m³)</t>
  </si>
  <si>
    <t>Mediana (R$/m³)</t>
  </si>
  <si>
    <t>DesvPad (R$/m³)</t>
  </si>
  <si>
    <t>Intervalo de confiança (R$/m³)</t>
  </si>
  <si>
    <t>Limite inferior da média (R$/m³)</t>
  </si>
  <si>
    <t>Limite superior da média (R$/m³)</t>
  </si>
  <si>
    <t>Coef. Variação (%)</t>
  </si>
  <si>
    <t>Grupo de Valor</t>
  </si>
  <si>
    <t>Preços de toras por espécie e indústria visitada (R$/m³)</t>
  </si>
  <si>
    <t>Desvio Padrão Ajustado</t>
  </si>
  <si>
    <t>Empresa visitada</t>
  </si>
  <si>
    <t>Município</t>
  </si>
  <si>
    <r>
      <rPr>
        <b/>
        <sz val="11"/>
        <color theme="1"/>
        <rFont val="Calibri"/>
        <family val="2"/>
        <scheme val="minor"/>
      </rPr>
      <t>Grupo 1</t>
    </r>
    <r>
      <rPr>
        <sz val="11"/>
        <color theme="1"/>
        <rFont val="Calibri"/>
        <family val="2"/>
        <scheme val="minor"/>
      </rPr>
      <t xml:space="preserve">- Acima de </t>
    </r>
  </si>
  <si>
    <t>1*</t>
  </si>
  <si>
    <t>Número*</t>
  </si>
  <si>
    <t>Preços de Madeira Serrada por espécie e indústria visitada (R$/m³)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</si>
</sst>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"/>
    <numFmt numFmtId="165" formatCode="&quot;R$ &quot;#,##0.00"/>
    <numFmt numFmtId="166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8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sz val="8"/>
      <color rgb="FF000000"/>
      <name val="Calibri"/>
      <family val="2"/>
    </font>
    <font>
      <sz val="11"/>
      <color theme="2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44" fontId="1" fillId="0" borderId="0" xfId="2" applyFont="1" applyAlignment="1">
      <alignment horizont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0" borderId="0" xfId="0" applyFont="1" applyAlignment="1">
      <alignment vertical="center"/>
    </xf>
    <xf numFmtId="0" fontId="2" fillId="3" borderId="0" xfId="0" applyFont="1" applyFill="1" applyAlignment="1">
      <alignment horizontal="center" vertical="center" wrapText="1" readingOrder="1"/>
    </xf>
    <xf numFmtId="165" fontId="2" fillId="3" borderId="0" xfId="0" applyNumberFormat="1" applyFont="1" applyFill="1" applyAlignment="1">
      <alignment horizontal="center" vertical="center" wrapText="1" readingOrder="1"/>
    </xf>
    <xf numFmtId="9" fontId="2" fillId="3" borderId="0" xfId="3" applyFont="1" applyFill="1" applyBorder="1" applyAlignment="1">
      <alignment horizontal="center" vertical="center" wrapText="1" readingOrder="1"/>
    </xf>
    <xf numFmtId="2" fontId="0" fillId="2" borderId="3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2" fontId="0" fillId="2" borderId="4" xfId="0" applyNumberFormat="1" applyFill="1" applyBorder="1" applyAlignment="1">
      <alignment horizontal="center" vertical="center"/>
    </xf>
    <xf numFmtId="2" fontId="0" fillId="2" borderId="3" xfId="0" quotePrefix="1" applyNumberFormat="1" applyFill="1" applyBorder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6" fontId="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 readingOrder="1"/>
    </xf>
    <xf numFmtId="0" fontId="0" fillId="3" borderId="0" xfId="0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43" fontId="0" fillId="3" borderId="0" xfId="0" applyNumberForma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43" fontId="0" fillId="2" borderId="6" xfId="1" applyFont="1" applyFill="1" applyBorder="1" applyAlignment="1">
      <alignment horizontal="center" vertical="center"/>
    </xf>
    <xf numFmtId="165" fontId="0" fillId="2" borderId="9" xfId="0" applyNumberFormat="1" applyFill="1" applyBorder="1" applyAlignment="1">
      <alignment horizontal="center" vertical="center"/>
    </xf>
    <xf numFmtId="43" fontId="0" fillId="2" borderId="9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3" xfId="2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4" fontId="1" fillId="0" borderId="0" xfId="2" applyFont="1" applyBorder="1" applyAlignment="1">
      <alignment horizontal="center"/>
    </xf>
    <xf numFmtId="2" fontId="0" fillId="4" borderId="3" xfId="0" applyNumberForma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 readingOrder="1"/>
    </xf>
    <xf numFmtId="9" fontId="2" fillId="2" borderId="6" xfId="3" applyFont="1" applyFill="1" applyBorder="1" applyAlignment="1">
      <alignment horizontal="center" vertical="center" wrapText="1" readingOrder="1"/>
    </xf>
    <xf numFmtId="0" fontId="0" fillId="4" borderId="9" xfId="0" applyFill="1" applyBorder="1" applyAlignment="1">
      <alignment horizontal="left" vertical="center"/>
    </xf>
    <xf numFmtId="2" fontId="0" fillId="4" borderId="0" xfId="0" applyNumberFormat="1" applyFill="1" applyAlignment="1">
      <alignment horizontal="center" vertical="center"/>
    </xf>
    <xf numFmtId="2" fontId="0" fillId="4" borderId="11" xfId="0" applyNumberFormat="1" applyFill="1" applyBorder="1" applyAlignment="1">
      <alignment horizontal="center" vertical="center"/>
    </xf>
    <xf numFmtId="2" fontId="0" fillId="4" borderId="0" xfId="0" quotePrefix="1" applyNumberFormat="1" applyFill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2" fontId="0" fillId="4" borderId="2" xfId="0" applyNumberFormat="1" applyFill="1" applyBorder="1" applyAlignment="1">
      <alignment horizontal="center" vertical="center"/>
    </xf>
    <xf numFmtId="2" fontId="0" fillId="4" borderId="12" xfId="0" applyNumberFormat="1" applyFill="1" applyBorder="1" applyAlignment="1">
      <alignment horizontal="center" vertical="center"/>
    </xf>
    <xf numFmtId="2" fontId="0" fillId="4" borderId="4" xfId="0" applyNumberFormat="1" applyFill="1" applyBorder="1" applyAlignment="1">
      <alignment horizontal="center" vertical="center"/>
    </xf>
    <xf numFmtId="2" fontId="0" fillId="4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165" fontId="0" fillId="4" borderId="9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3" fontId="0" fillId="4" borderId="9" xfId="1" applyFont="1" applyFill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43" fontId="0" fillId="4" borderId="6" xfId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 readingOrder="1"/>
    </xf>
    <xf numFmtId="166" fontId="2" fillId="4" borderId="6" xfId="0" applyNumberFormat="1" applyFont="1" applyFill="1" applyBorder="1" applyAlignment="1">
      <alignment horizontal="center" vertical="center" wrapText="1" readingOrder="1"/>
    </xf>
    <xf numFmtId="9" fontId="2" fillId="4" borderId="6" xfId="3" applyFont="1" applyFill="1" applyBorder="1" applyAlignment="1">
      <alignment horizontal="center" vertical="center" wrapText="1" readingOrder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0" fillId="5" borderId="10" xfId="0" applyFill="1" applyBorder="1" applyAlignment="1">
      <alignment horizontal="center" vertical="center"/>
    </xf>
    <xf numFmtId="43" fontId="0" fillId="5" borderId="0" xfId="1" applyFont="1" applyFill="1" applyBorder="1" applyAlignment="1">
      <alignment horizontal="center" vertical="center"/>
    </xf>
    <xf numFmtId="43" fontId="0" fillId="5" borderId="10" xfId="1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0" fillId="0" borderId="17" xfId="3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0" fillId="0" borderId="29" xfId="2" applyFon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165" fontId="0" fillId="0" borderId="30" xfId="0" applyNumberForma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 applyAlignment="1">
      <alignment horizontal="center" wrapText="1" readingOrder="1"/>
    </xf>
    <xf numFmtId="0" fontId="10" fillId="3" borderId="0" xfId="0" applyFont="1" applyFill="1" applyAlignment="1">
      <alignment horizontal="center" wrapText="1" readingOrder="1"/>
    </xf>
    <xf numFmtId="0" fontId="0" fillId="4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0" borderId="10" xfId="0" applyFont="1" applyBorder="1" applyAlignment="1">
      <alignment horizontal="left" wrapText="1" readingOrder="1"/>
    </xf>
    <xf numFmtId="0" fontId="11" fillId="0" borderId="0" xfId="0" applyFont="1" applyAlignment="1">
      <alignment horizontal="left" wrapText="1" readingOrder="1"/>
    </xf>
    <xf numFmtId="0" fontId="11" fillId="3" borderId="0" xfId="0" applyFont="1" applyFill="1" applyAlignment="1">
      <alignment horizontal="left" wrapText="1" readingOrder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3" fillId="6" borderId="6" xfId="0" applyFont="1" applyFill="1" applyBorder="1" applyAlignment="1">
      <alignment horizontal="center" vertical="center" wrapText="1" readingOrder="1"/>
    </xf>
    <xf numFmtId="0" fontId="8" fillId="6" borderId="8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98"/>
  <sheetViews>
    <sheetView showGridLines="0" tabSelected="1" view="pageBreakPreview" zoomScale="60" zoomScaleNormal="100" workbookViewId="0">
      <selection activeCell="W6" sqref="W6"/>
    </sheetView>
  </sheetViews>
  <sheetFormatPr defaultColWidth="8.81640625" defaultRowHeight="14.5" x14ac:dyDescent="0.35"/>
  <cols>
    <col min="1" max="1" width="1.453125" style="1" customWidth="1"/>
    <col min="2" max="2" width="31.1796875" style="1" customWidth="1"/>
    <col min="3" max="3" width="9.81640625" style="1" customWidth="1"/>
    <col min="4" max="6" width="8.81640625" style="1"/>
    <col min="7" max="7" width="11.54296875" style="1" customWidth="1"/>
    <col min="8" max="8" width="10.54296875" style="1" customWidth="1"/>
    <col min="9" max="9" width="11" style="1" customWidth="1"/>
    <col min="10" max="13" width="8.81640625" style="1"/>
    <col min="14" max="14" width="10.453125" style="1" customWidth="1"/>
    <col min="15" max="15" width="10.7265625" style="1" customWidth="1"/>
    <col min="16" max="16" width="10.54296875" style="1" customWidth="1"/>
    <col min="17" max="18" width="8.81640625" style="1"/>
    <col min="19" max="19" width="1.7265625" style="1" customWidth="1"/>
    <col min="20" max="20" width="3.54296875" style="1" customWidth="1"/>
    <col min="21" max="21" width="17.81640625" style="1" customWidth="1"/>
    <col min="22" max="22" width="14.54296875" style="1" customWidth="1"/>
    <col min="23" max="23" width="10.54296875" style="1" bestFit="1" customWidth="1"/>
    <col min="24" max="26" width="10.54296875" style="1" customWidth="1"/>
    <col min="27" max="27" width="1.81640625" style="1" customWidth="1"/>
    <col min="28" max="28" width="19.81640625" style="1" bestFit="1" customWidth="1"/>
    <col min="29" max="30" width="14.1796875" style="1" customWidth="1"/>
    <col min="31" max="31" width="10.26953125" style="1" bestFit="1" customWidth="1"/>
    <col min="32" max="32" width="12.7265625" style="1" bestFit="1" customWidth="1"/>
    <col min="33" max="33" width="16.81640625" style="1" customWidth="1"/>
    <col min="34" max="34" width="14.81640625" style="1" bestFit="1" customWidth="1"/>
    <col min="35" max="35" width="16.81640625" style="1" customWidth="1"/>
    <col min="36" max="36" width="1.26953125" style="1" customWidth="1"/>
    <col min="37" max="37" width="15.26953125" style="1" customWidth="1"/>
    <col min="38" max="38" width="11.7265625" style="1" customWidth="1"/>
    <col min="39" max="39" width="10.26953125" style="1" customWidth="1"/>
    <col min="40" max="40" width="12.1796875" style="1" bestFit="1" customWidth="1"/>
    <col min="41" max="41" width="22" style="1" bestFit="1" customWidth="1"/>
    <col min="42" max="16384" width="8.81640625" style="1"/>
  </cols>
  <sheetData>
    <row r="1" spans="1:41" ht="7.5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69"/>
      <c r="Z1" s="69"/>
      <c r="AA1" s="69"/>
      <c r="AB1" s="68"/>
      <c r="AC1" s="68"/>
      <c r="AD1" s="68"/>
      <c r="AE1" s="68"/>
      <c r="AF1" s="68"/>
      <c r="AG1" s="68"/>
      <c r="AH1" s="68"/>
      <c r="AI1" s="68"/>
      <c r="AJ1" s="68"/>
    </row>
    <row r="2" spans="1:41" ht="18.5" x14ac:dyDescent="0.35">
      <c r="A2" s="68"/>
      <c r="B2" s="114" t="s">
        <v>16</v>
      </c>
      <c r="C2" s="118" t="s">
        <v>26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S2" s="68"/>
      <c r="U2" s="114" t="s">
        <v>2</v>
      </c>
      <c r="V2" s="114" t="s">
        <v>25</v>
      </c>
      <c r="W2" s="120" t="s">
        <v>0</v>
      </c>
      <c r="X2" s="121"/>
      <c r="Y2" s="121"/>
      <c r="Z2" s="122"/>
      <c r="AA2" s="68"/>
      <c r="AB2" s="116" t="s">
        <v>17</v>
      </c>
      <c r="AC2" s="117"/>
      <c r="AD2" s="117"/>
      <c r="AE2" s="117"/>
      <c r="AF2" s="117"/>
      <c r="AG2" s="117"/>
      <c r="AH2" s="117"/>
      <c r="AI2" s="117"/>
      <c r="AJ2" s="68"/>
    </row>
    <row r="3" spans="1:41" x14ac:dyDescent="0.35">
      <c r="A3" s="68"/>
      <c r="B3" s="115"/>
      <c r="C3" s="59" t="s">
        <v>31</v>
      </c>
      <c r="D3" s="57">
        <v>2</v>
      </c>
      <c r="E3" s="59">
        <v>3</v>
      </c>
      <c r="F3" s="57">
        <v>4</v>
      </c>
      <c r="G3" s="59">
        <v>5</v>
      </c>
      <c r="H3" s="57">
        <v>6</v>
      </c>
      <c r="I3" s="59">
        <v>7</v>
      </c>
      <c r="J3" s="57">
        <v>8</v>
      </c>
      <c r="K3" s="59">
        <v>9</v>
      </c>
      <c r="L3" s="57">
        <v>10</v>
      </c>
      <c r="M3" s="59">
        <v>11</v>
      </c>
      <c r="N3" s="57">
        <v>12</v>
      </c>
      <c r="O3" s="59">
        <v>13</v>
      </c>
      <c r="P3" s="57">
        <v>14</v>
      </c>
      <c r="Q3" s="59">
        <v>15</v>
      </c>
      <c r="R3" s="58">
        <v>16</v>
      </c>
      <c r="S3" s="68"/>
      <c r="U3" s="115"/>
      <c r="V3" s="115"/>
      <c r="W3" s="58">
        <v>1</v>
      </c>
      <c r="X3" s="59">
        <v>2</v>
      </c>
      <c r="Y3" s="59">
        <v>3</v>
      </c>
      <c r="Z3" s="59">
        <v>4</v>
      </c>
      <c r="AA3" s="70"/>
      <c r="AJ3" s="68"/>
    </row>
    <row r="4" spans="1:41" ht="18" customHeight="1" x14ac:dyDescent="0.35">
      <c r="A4" s="68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68"/>
      <c r="U4" s="31" t="str">
        <f t="shared" ref="U4:U35" si="0">IF(SUM(C4:R4)=0,"",AVERAGE(C4:R4))</f>
        <v/>
      </c>
      <c r="V4" s="30" t="str">
        <f>IF(U4="","",IF(U4&lt;=$Z$65,4,IF(U4&lt;=$AA$64,3,IF(U4&lt;=$AA$63,2,1))))</f>
        <v/>
      </c>
      <c r="W4" s="32"/>
      <c r="X4" s="32" t="str">
        <f>IF($V4=2,U4,"")</f>
        <v/>
      </c>
      <c r="Y4" s="32" t="str">
        <f>IF($V4=3,U4,"")</f>
        <v/>
      </c>
      <c r="Z4" s="32" t="str">
        <f>IF($V4=4,U4,"")</f>
        <v/>
      </c>
      <c r="AA4" s="71"/>
      <c r="AB4" s="113" t="s">
        <v>0</v>
      </c>
      <c r="AC4" s="113" t="s">
        <v>18</v>
      </c>
      <c r="AD4" s="113" t="s">
        <v>19</v>
      </c>
      <c r="AE4" s="113" t="s">
        <v>20</v>
      </c>
      <c r="AF4" s="113" t="s">
        <v>24</v>
      </c>
      <c r="AG4" s="113" t="s">
        <v>21</v>
      </c>
      <c r="AH4" s="113" t="s">
        <v>22</v>
      </c>
      <c r="AI4" s="113" t="s">
        <v>23</v>
      </c>
      <c r="AJ4" s="68"/>
    </row>
    <row r="5" spans="1:41" ht="15" customHeight="1" x14ac:dyDescent="0.35">
      <c r="A5" s="68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68"/>
      <c r="U5" s="60" t="str">
        <f t="shared" si="0"/>
        <v/>
      </c>
      <c r="V5" s="61" t="str">
        <f t="shared" ref="V5:V58" si="1">IF(U5="","",IF(U5&lt;=$Z$65,4,IF(U5&lt;=$AA$64,3,IF(U5&lt;=$AA$63,2,1))))</f>
        <v/>
      </c>
      <c r="W5" s="62" t="str">
        <f>IF($V5=1,U5,"")</f>
        <v/>
      </c>
      <c r="X5" s="62" t="str">
        <f>IF($V5=2,U5,"")</f>
        <v/>
      </c>
      <c r="Y5" s="62" t="str">
        <f>IF($V5=3,U5,"")</f>
        <v/>
      </c>
      <c r="Z5" s="62" t="str">
        <f>IF($V5=4,U5,"")</f>
        <v/>
      </c>
      <c r="AA5" s="71"/>
      <c r="AB5" s="113"/>
      <c r="AC5" s="113"/>
      <c r="AD5" s="113"/>
      <c r="AE5" s="113"/>
      <c r="AF5" s="113"/>
      <c r="AG5" s="113"/>
      <c r="AH5" s="113"/>
      <c r="AI5" s="113"/>
      <c r="AJ5" s="68"/>
    </row>
    <row r="6" spans="1:41" ht="18.75" customHeight="1" x14ac:dyDescent="0.35">
      <c r="A6" s="68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68"/>
      <c r="U6" s="31" t="str">
        <f t="shared" si="0"/>
        <v/>
      </c>
      <c r="V6" s="30" t="str">
        <f t="shared" si="1"/>
        <v/>
      </c>
      <c r="W6" s="32" t="str">
        <f t="shared" ref="W6:W58" si="2">IF($V6=1,U6,"")</f>
        <v/>
      </c>
      <c r="X6" s="32" t="str">
        <f t="shared" ref="X6:X58" si="3">IF($V6=2,U6,"")</f>
        <v/>
      </c>
      <c r="Y6" s="32" t="str">
        <f t="shared" ref="Y6:Y58" si="4">IF($V6=3,U6,"")</f>
        <v/>
      </c>
      <c r="Z6" s="32" t="str">
        <f t="shared" ref="Z6:Z58" si="5">IF($V6=4,U6,"")</f>
        <v/>
      </c>
      <c r="AA6" s="71"/>
      <c r="AB6" s="113"/>
      <c r="AC6" s="113"/>
      <c r="AD6" s="113"/>
      <c r="AE6" s="113"/>
      <c r="AF6" s="113"/>
      <c r="AG6" s="113"/>
      <c r="AH6" s="113"/>
      <c r="AI6" s="113"/>
      <c r="AJ6" s="68"/>
    </row>
    <row r="7" spans="1:41" ht="15.5" x14ac:dyDescent="0.35">
      <c r="A7" s="6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68"/>
      <c r="U7" s="60" t="str">
        <f t="shared" si="0"/>
        <v/>
      </c>
      <c r="V7" s="61" t="str">
        <f t="shared" si="1"/>
        <v/>
      </c>
      <c r="W7" s="62" t="str">
        <f t="shared" si="2"/>
        <v/>
      </c>
      <c r="X7" s="62" t="str">
        <f t="shared" si="3"/>
        <v/>
      </c>
      <c r="Y7" s="62" t="str">
        <f t="shared" si="4"/>
        <v/>
      </c>
      <c r="Z7" s="62" t="str">
        <f t="shared" si="5"/>
        <v/>
      </c>
      <c r="AA7" s="71"/>
      <c r="AB7" s="35" t="s">
        <v>3</v>
      </c>
      <c r="AC7" s="44" t="str">
        <f>IF(SUM(W4:W58)=0,"",AVERAGE(W4:W58))</f>
        <v/>
      </c>
      <c r="AD7" s="44" t="str">
        <f>IF(SUM(W4:W58)=0,"",MEDIAN(W4:W58))</f>
        <v/>
      </c>
      <c r="AE7" s="44" t="str">
        <f>IF(SUM(W4:W58)=0,"",IF(V62=1,0,STDEV(W4:W58)))</f>
        <v/>
      </c>
      <c r="AF7" s="45" t="str">
        <f>IF(SUM(W4:W58)=0,"",AE7/AC7)</f>
        <v/>
      </c>
      <c r="AG7" s="44" t="str">
        <f>IF(AE7="","",(1.96*AE7)/SQRT(V67))</f>
        <v/>
      </c>
      <c r="AH7" s="44" t="str">
        <f>IF(AC7="","",AC7-AG7)</f>
        <v/>
      </c>
      <c r="AI7" s="44" t="str">
        <f>IF(AC7="","",AC7+AG7)</f>
        <v/>
      </c>
      <c r="AJ7" s="68"/>
    </row>
    <row r="8" spans="1:41" ht="15.5" x14ac:dyDescent="0.35">
      <c r="A8" s="68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68"/>
      <c r="U8" s="31" t="str">
        <f t="shared" si="0"/>
        <v/>
      </c>
      <c r="V8" s="30" t="str">
        <f t="shared" si="1"/>
        <v/>
      </c>
      <c r="W8" s="32" t="str">
        <f t="shared" si="2"/>
        <v/>
      </c>
      <c r="X8" s="32" t="str">
        <f t="shared" si="3"/>
        <v/>
      </c>
      <c r="Y8" s="32" t="str">
        <f t="shared" si="4"/>
        <v/>
      </c>
      <c r="Z8" s="32" t="str">
        <f t="shared" si="5"/>
        <v/>
      </c>
      <c r="AA8" s="71"/>
      <c r="AB8" s="65" t="s">
        <v>4</v>
      </c>
      <c r="AC8" s="66" t="str">
        <f>IF(SUM(X4:X58)=0,"",AVERAGE(X4:X58))</f>
        <v/>
      </c>
      <c r="AD8" s="66" t="str">
        <f>IF(SUM(X4:X58)=0,"",MEDIAN(X4:X58))</f>
        <v/>
      </c>
      <c r="AE8" s="66" t="str">
        <f>IF(SUM(X4:X58)=0,"",IF(V63=1,0,STDEV(X4:X58)))</f>
        <v/>
      </c>
      <c r="AF8" s="67" t="str">
        <f>IF(SUM(X4:X58)=0,"",AE8/AC8)</f>
        <v/>
      </c>
      <c r="AG8" s="66" t="str">
        <f>IF(AE8="","",(1.96*AE8)/SQRT(V68))</f>
        <v/>
      </c>
      <c r="AH8" s="66" t="str">
        <f>IF(AC8="","",AC8-AG8)</f>
        <v/>
      </c>
      <c r="AI8" s="66" t="str">
        <f>IF(AC8="","",AC8+AG8)</f>
        <v/>
      </c>
      <c r="AJ8" s="68"/>
    </row>
    <row r="9" spans="1:41" ht="15.5" x14ac:dyDescent="0.35">
      <c r="A9" s="6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68"/>
      <c r="U9" s="63" t="str">
        <f t="shared" si="0"/>
        <v/>
      </c>
      <c r="V9" s="61" t="str">
        <f t="shared" si="1"/>
        <v/>
      </c>
      <c r="W9" s="64" t="str">
        <f t="shared" si="2"/>
        <v/>
      </c>
      <c r="X9" s="64" t="str">
        <f t="shared" si="3"/>
        <v/>
      </c>
      <c r="Y9" s="64" t="str">
        <f t="shared" si="4"/>
        <v/>
      </c>
      <c r="Z9" s="64" t="str">
        <f t="shared" si="5"/>
        <v/>
      </c>
      <c r="AA9" s="71"/>
      <c r="AB9" s="35" t="s">
        <v>5</v>
      </c>
      <c r="AC9" s="44" t="str">
        <f>IF(SUM(Y4:Y58)=0,"",AVERAGE(Y4:Y58))</f>
        <v/>
      </c>
      <c r="AD9" s="44" t="str">
        <f>IF(SUM(Y4:Y58)=0,"",MEDIAN(Y4:Y58))</f>
        <v/>
      </c>
      <c r="AE9" s="44" t="str">
        <f>IF(SUM(Y4:Y58)=0,"",STDEV(Y4:Y58))</f>
        <v/>
      </c>
      <c r="AF9" s="45" t="str">
        <f>IF(SUM(Y4:Y58)=0,"",AE9/AC9)</f>
        <v/>
      </c>
      <c r="AG9" s="44" t="str">
        <f>IF(AE9="","",(1.96*AE9)/SQRT(V69))</f>
        <v/>
      </c>
      <c r="AH9" s="44" t="str">
        <f>IF(AC9="","",AC9-AG9)</f>
        <v/>
      </c>
      <c r="AI9" s="44" t="str">
        <f>IF(AC9="","",AC9+AG9)</f>
        <v/>
      </c>
      <c r="AJ9" s="68"/>
    </row>
    <row r="10" spans="1:41" ht="15.5" x14ac:dyDescent="0.35">
      <c r="A10" s="68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68"/>
      <c r="U10" s="33" t="str">
        <f t="shared" si="0"/>
        <v/>
      </c>
      <c r="V10" s="30" t="str">
        <f t="shared" si="1"/>
        <v/>
      </c>
      <c r="W10" s="34" t="str">
        <f t="shared" si="2"/>
        <v/>
      </c>
      <c r="X10" s="34" t="str">
        <f t="shared" si="3"/>
        <v/>
      </c>
      <c r="Y10" s="34" t="str">
        <f t="shared" si="4"/>
        <v/>
      </c>
      <c r="Z10" s="34" t="str">
        <f t="shared" si="5"/>
        <v/>
      </c>
      <c r="AA10" s="71"/>
      <c r="AB10" s="65" t="s">
        <v>9</v>
      </c>
      <c r="AC10" s="66" t="str">
        <f>IF(SUM(Z4:Z58)=0,"",AVERAGE(Z4:Z58))</f>
        <v/>
      </c>
      <c r="AD10" s="66" t="str">
        <f>IF(SUM(Z4:Z58)=0,"",MEDIAN(Z4:Z58))</f>
        <v/>
      </c>
      <c r="AE10" s="66" t="str">
        <f>IF(SUM(Z4:Z58)=0,"",IF(V65=1,0,STDEV(Z4:Z58)))</f>
        <v/>
      </c>
      <c r="AF10" s="67" t="str">
        <f>IF(SUM(Z4:Z58)=0,"",AE10/AC10)</f>
        <v/>
      </c>
      <c r="AG10" s="66" t="str">
        <f>IF(AE10="","",(1.96*AE10)/SQRT(V70))</f>
        <v/>
      </c>
      <c r="AH10" s="66" t="str">
        <f>IF(AC10="","",AC10-AG10)</f>
        <v/>
      </c>
      <c r="AI10" s="66" t="str">
        <f>IF(AC10="","",AC10+AG10)</f>
        <v/>
      </c>
      <c r="AJ10" s="68"/>
    </row>
    <row r="11" spans="1:41" ht="15.5" x14ac:dyDescent="0.35">
      <c r="A11" s="6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68"/>
      <c r="U11" s="63" t="str">
        <f t="shared" si="0"/>
        <v/>
      </c>
      <c r="V11" s="61" t="str">
        <f t="shared" si="1"/>
        <v/>
      </c>
      <c r="W11" s="64" t="str">
        <f t="shared" si="2"/>
        <v/>
      </c>
      <c r="X11" s="64" t="str">
        <f t="shared" si="3"/>
        <v/>
      </c>
      <c r="Y11" s="64" t="str">
        <f t="shared" si="4"/>
        <v/>
      </c>
      <c r="Z11" s="64" t="str">
        <f t="shared" si="5"/>
        <v/>
      </c>
      <c r="AA11" s="71"/>
      <c r="AB11" s="9"/>
      <c r="AC11" s="9"/>
      <c r="AD11" s="9"/>
      <c r="AE11" s="9"/>
      <c r="AF11" s="9"/>
      <c r="AG11" s="9"/>
      <c r="AH11" s="9"/>
      <c r="AI11" s="9"/>
    </row>
    <row r="12" spans="1:41" ht="14.5" customHeight="1" x14ac:dyDescent="0.35">
      <c r="A12" s="68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68"/>
      <c r="U12" s="31" t="str">
        <f t="shared" si="0"/>
        <v/>
      </c>
      <c r="V12" s="30" t="str">
        <f t="shared" si="1"/>
        <v/>
      </c>
      <c r="W12" s="32" t="str">
        <f t="shared" si="2"/>
        <v/>
      </c>
      <c r="X12" s="32" t="str">
        <f t="shared" si="3"/>
        <v/>
      </c>
      <c r="Y12" s="32" t="str">
        <f t="shared" si="4"/>
        <v/>
      </c>
      <c r="Z12" s="32" t="str">
        <f t="shared" si="5"/>
        <v/>
      </c>
      <c r="AA12" s="71"/>
      <c r="AB12" s="13"/>
      <c r="AC12" s="23"/>
      <c r="AD12" s="23"/>
      <c r="AE12" s="23"/>
      <c r="AF12" s="15"/>
      <c r="AG12" s="23"/>
      <c r="AH12" s="23"/>
      <c r="AI12" s="23"/>
      <c r="AJ12" s="36"/>
      <c r="AK12" s="36"/>
      <c r="AL12" s="36"/>
      <c r="AM12" s="36"/>
      <c r="AN12" s="36"/>
      <c r="AO12" s="36"/>
    </row>
    <row r="13" spans="1:41" ht="15.5" x14ac:dyDescent="0.35">
      <c r="A13" s="6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68"/>
      <c r="U13" s="60" t="str">
        <f t="shared" si="0"/>
        <v/>
      </c>
      <c r="V13" s="61" t="str">
        <f t="shared" si="1"/>
        <v/>
      </c>
      <c r="W13" s="62" t="str">
        <f t="shared" si="2"/>
        <v/>
      </c>
      <c r="X13" s="62" t="str">
        <f t="shared" si="3"/>
        <v/>
      </c>
      <c r="Y13" s="62" t="str">
        <f t="shared" si="4"/>
        <v/>
      </c>
      <c r="Z13" s="62" t="str">
        <f t="shared" si="5"/>
        <v/>
      </c>
      <c r="AA13" s="71"/>
      <c r="AB13" s="13"/>
      <c r="AC13" s="23"/>
      <c r="AD13" s="23"/>
      <c r="AE13" s="23"/>
      <c r="AF13" s="15"/>
      <c r="AG13" s="23"/>
      <c r="AH13" s="23"/>
      <c r="AI13" s="23"/>
      <c r="AJ13" s="9"/>
      <c r="AK13" s="9"/>
      <c r="AL13" s="10"/>
      <c r="AM13" s="10"/>
      <c r="AN13" s="10"/>
      <c r="AO13" s="10"/>
    </row>
    <row r="14" spans="1:41" ht="15.5" x14ac:dyDescent="0.35">
      <c r="A14" s="68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68"/>
      <c r="U14" s="31" t="str">
        <f t="shared" si="0"/>
        <v/>
      </c>
      <c r="V14" s="30" t="str">
        <f t="shared" si="1"/>
        <v/>
      </c>
      <c r="W14" s="32" t="str">
        <f t="shared" si="2"/>
        <v/>
      </c>
      <c r="X14" s="32" t="str">
        <f t="shared" si="3"/>
        <v/>
      </c>
      <c r="Y14" s="32" t="str">
        <f t="shared" si="4"/>
        <v/>
      </c>
      <c r="Z14" s="32" t="str">
        <f t="shared" si="5"/>
        <v/>
      </c>
      <c r="AA14" s="71"/>
      <c r="AB14" s="13"/>
      <c r="AC14" s="23"/>
      <c r="AD14" s="23"/>
      <c r="AE14" s="23"/>
      <c r="AF14" s="15"/>
      <c r="AG14" s="23"/>
      <c r="AH14" s="23"/>
      <c r="AI14" s="23"/>
      <c r="AJ14" s="9"/>
      <c r="AK14" s="9"/>
      <c r="AL14" s="10"/>
      <c r="AM14" s="10"/>
      <c r="AN14" s="10"/>
      <c r="AO14" s="10"/>
    </row>
    <row r="15" spans="1:41" ht="15.75" customHeight="1" x14ac:dyDescent="0.35">
      <c r="A15" s="6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68"/>
      <c r="U15" s="60" t="str">
        <f t="shared" si="0"/>
        <v/>
      </c>
      <c r="V15" s="61" t="str">
        <f t="shared" si="1"/>
        <v/>
      </c>
      <c r="W15" s="62" t="str">
        <f t="shared" si="2"/>
        <v/>
      </c>
      <c r="X15" s="62" t="str">
        <f t="shared" si="3"/>
        <v/>
      </c>
      <c r="Y15" s="62" t="str">
        <f t="shared" si="4"/>
        <v/>
      </c>
      <c r="Z15" s="62" t="str">
        <f t="shared" si="5"/>
        <v/>
      </c>
      <c r="AA15" s="71"/>
      <c r="AB15" s="13"/>
      <c r="AC15" s="23"/>
      <c r="AD15" s="23"/>
      <c r="AE15" s="23"/>
      <c r="AF15" s="15"/>
      <c r="AG15" s="23"/>
      <c r="AH15" s="23"/>
      <c r="AI15" s="23"/>
      <c r="AJ15" s="9"/>
      <c r="AK15" s="9"/>
      <c r="AL15" s="10"/>
      <c r="AM15" s="10"/>
      <c r="AN15" s="10"/>
      <c r="AO15" s="10"/>
    </row>
    <row r="16" spans="1:41" ht="15.75" customHeight="1" x14ac:dyDescent="0.35">
      <c r="A16" s="68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68"/>
      <c r="U16" s="31" t="str">
        <f t="shared" si="0"/>
        <v/>
      </c>
      <c r="V16" s="30" t="str">
        <f t="shared" si="1"/>
        <v/>
      </c>
      <c r="W16" s="32" t="str">
        <f t="shared" si="2"/>
        <v/>
      </c>
      <c r="X16" s="32" t="str">
        <f t="shared" si="3"/>
        <v/>
      </c>
      <c r="Y16" s="32" t="str">
        <f t="shared" si="4"/>
        <v/>
      </c>
      <c r="Z16" s="32" t="str">
        <f t="shared" si="5"/>
        <v/>
      </c>
      <c r="AA16" s="71"/>
      <c r="AB16" s="13"/>
      <c r="AC16" s="23"/>
      <c r="AD16" s="23"/>
      <c r="AE16" s="23"/>
      <c r="AF16" s="25"/>
      <c r="AG16" s="23"/>
      <c r="AH16" s="23"/>
      <c r="AI16" s="43"/>
      <c r="AJ16" s="9"/>
      <c r="AK16" s="9"/>
      <c r="AL16" s="10"/>
      <c r="AM16" s="10"/>
      <c r="AN16" s="10"/>
      <c r="AO16" s="10"/>
    </row>
    <row r="17" spans="1:41" ht="15.75" customHeight="1" x14ac:dyDescent="0.35">
      <c r="A17" s="6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68"/>
      <c r="U17" s="60" t="str">
        <f t="shared" si="0"/>
        <v/>
      </c>
      <c r="V17" s="61" t="str">
        <f t="shared" si="1"/>
        <v/>
      </c>
      <c r="W17" s="62" t="str">
        <f t="shared" si="2"/>
        <v/>
      </c>
      <c r="X17" s="62" t="str">
        <f t="shared" si="3"/>
        <v/>
      </c>
      <c r="Y17" s="62" t="str">
        <f t="shared" si="4"/>
        <v/>
      </c>
      <c r="Z17" s="62" t="str">
        <f t="shared" si="5"/>
        <v/>
      </c>
      <c r="AA17" s="71"/>
      <c r="AB17" s="13"/>
      <c r="AC17" s="23"/>
      <c r="AD17" s="23"/>
      <c r="AE17" s="23"/>
      <c r="AF17" s="25"/>
      <c r="AG17" s="23"/>
      <c r="AH17" s="23"/>
      <c r="AI17" s="43"/>
      <c r="AJ17" s="9"/>
      <c r="AK17" s="9"/>
      <c r="AL17" s="10"/>
      <c r="AM17" s="10"/>
      <c r="AN17" s="10"/>
      <c r="AO17" s="10"/>
    </row>
    <row r="18" spans="1:41" ht="15.5" x14ac:dyDescent="0.35">
      <c r="A18" s="68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68"/>
      <c r="U18" s="31" t="str">
        <f t="shared" si="0"/>
        <v/>
      </c>
      <c r="V18" s="30" t="str">
        <f t="shared" si="1"/>
        <v/>
      </c>
      <c r="W18" s="32" t="str">
        <f t="shared" si="2"/>
        <v/>
      </c>
      <c r="X18" s="32" t="str">
        <f t="shared" si="3"/>
        <v/>
      </c>
      <c r="Y18" s="32" t="str">
        <f t="shared" si="4"/>
        <v/>
      </c>
      <c r="Z18" s="32" t="str">
        <f t="shared" si="5"/>
        <v/>
      </c>
      <c r="AA18" s="71"/>
      <c r="AB18" s="13"/>
      <c r="AC18" s="23"/>
      <c r="AD18" s="23"/>
      <c r="AE18" s="23"/>
      <c r="AF18" s="15"/>
      <c r="AG18" s="23"/>
      <c r="AH18" s="23"/>
      <c r="AI18" s="23"/>
      <c r="AJ18" s="9"/>
      <c r="AK18" s="9"/>
      <c r="AL18" s="10"/>
      <c r="AM18" s="10"/>
      <c r="AN18" s="10"/>
      <c r="AO18" s="10"/>
    </row>
    <row r="19" spans="1:41" ht="15.5" x14ac:dyDescent="0.35">
      <c r="A19" s="6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68"/>
      <c r="U19" s="60" t="str">
        <f t="shared" si="0"/>
        <v/>
      </c>
      <c r="V19" s="61" t="str">
        <f t="shared" si="1"/>
        <v/>
      </c>
      <c r="W19" s="62" t="str">
        <f t="shared" si="2"/>
        <v/>
      </c>
      <c r="X19" s="62" t="str">
        <f t="shared" si="3"/>
        <v/>
      </c>
      <c r="Y19" s="62" t="str">
        <f t="shared" si="4"/>
        <v/>
      </c>
      <c r="Z19" s="62" t="str">
        <f t="shared" si="5"/>
        <v/>
      </c>
      <c r="AA19" s="71"/>
      <c r="AB19" s="13"/>
      <c r="AC19" s="23"/>
      <c r="AD19" s="23"/>
      <c r="AE19" s="23"/>
      <c r="AF19" s="15"/>
      <c r="AG19" s="23"/>
      <c r="AH19" s="23"/>
      <c r="AI19" s="23"/>
      <c r="AJ19" s="9"/>
      <c r="AK19" s="9"/>
      <c r="AL19" s="10"/>
      <c r="AM19" s="10"/>
      <c r="AN19" s="10"/>
      <c r="AO19" s="10"/>
    </row>
    <row r="20" spans="1:41" ht="15.75" customHeight="1" x14ac:dyDescent="0.35">
      <c r="A20" s="68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68"/>
      <c r="U20" s="31" t="str">
        <f t="shared" si="0"/>
        <v/>
      </c>
      <c r="V20" s="30" t="str">
        <f t="shared" si="1"/>
        <v/>
      </c>
      <c r="W20" s="32" t="str">
        <f t="shared" si="2"/>
        <v/>
      </c>
      <c r="X20" s="32" t="str">
        <f t="shared" si="3"/>
        <v/>
      </c>
      <c r="Y20" s="32" t="str">
        <f t="shared" si="4"/>
        <v/>
      </c>
      <c r="Z20" s="32" t="str">
        <f t="shared" si="5"/>
        <v/>
      </c>
      <c r="AA20" s="71"/>
      <c r="AB20" s="13"/>
      <c r="AC20" s="23"/>
      <c r="AD20" s="23"/>
      <c r="AE20" s="23"/>
      <c r="AF20" s="15"/>
      <c r="AG20" s="23"/>
      <c r="AH20" s="23"/>
      <c r="AI20" s="23"/>
      <c r="AJ20" s="9"/>
      <c r="AK20" s="9"/>
      <c r="AL20" s="10"/>
      <c r="AM20" s="10"/>
      <c r="AN20" s="10"/>
      <c r="AO20" s="10"/>
    </row>
    <row r="21" spans="1:41" ht="15.5" x14ac:dyDescent="0.35">
      <c r="A21" s="6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8"/>
      <c r="U21" s="60" t="str">
        <f t="shared" si="0"/>
        <v/>
      </c>
      <c r="V21" s="61" t="str">
        <f t="shared" si="1"/>
        <v/>
      </c>
      <c r="W21" s="62" t="str">
        <f t="shared" si="2"/>
        <v/>
      </c>
      <c r="X21" s="62" t="str">
        <f t="shared" si="3"/>
        <v/>
      </c>
      <c r="Y21" s="62" t="str">
        <f t="shared" si="4"/>
        <v/>
      </c>
      <c r="Z21" s="62" t="str">
        <f t="shared" si="5"/>
        <v/>
      </c>
      <c r="AA21" s="71"/>
      <c r="AB21" s="13"/>
      <c r="AC21" s="23"/>
      <c r="AD21" s="23"/>
      <c r="AE21" s="23"/>
      <c r="AF21" s="15"/>
      <c r="AG21" s="23"/>
      <c r="AH21" s="23"/>
      <c r="AI21" s="23"/>
      <c r="AJ21" s="9"/>
      <c r="AK21" s="9"/>
      <c r="AL21" s="10"/>
      <c r="AM21" s="10"/>
      <c r="AN21" s="10"/>
      <c r="AO21" s="10"/>
    </row>
    <row r="22" spans="1:41" ht="15.5" x14ac:dyDescent="0.35">
      <c r="A22" s="68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68"/>
      <c r="U22" s="31" t="str">
        <f t="shared" si="0"/>
        <v/>
      </c>
      <c r="V22" s="30" t="str">
        <f t="shared" si="1"/>
        <v/>
      </c>
      <c r="W22" s="32" t="str">
        <f t="shared" si="2"/>
        <v/>
      </c>
      <c r="X22" s="32" t="str">
        <f t="shared" si="3"/>
        <v/>
      </c>
      <c r="Y22" s="32" t="str">
        <f t="shared" si="4"/>
        <v/>
      </c>
      <c r="Z22" s="32" t="str">
        <f t="shared" si="5"/>
        <v/>
      </c>
      <c r="AA22" s="71"/>
      <c r="AB22" s="96"/>
      <c r="AC22" s="96"/>
      <c r="AD22" s="96"/>
      <c r="AE22" s="96"/>
      <c r="AF22" s="96"/>
      <c r="AG22" s="11"/>
      <c r="AH22" s="11"/>
      <c r="AI22" s="8"/>
      <c r="AJ22" s="9"/>
      <c r="AK22" s="9"/>
      <c r="AL22" s="10"/>
      <c r="AM22" s="10"/>
      <c r="AN22" s="10"/>
      <c r="AO22" s="10"/>
    </row>
    <row r="23" spans="1:41" ht="15.5" x14ac:dyDescent="0.35">
      <c r="A23" s="6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68"/>
      <c r="U23" s="60" t="str">
        <f t="shared" si="0"/>
        <v/>
      </c>
      <c r="V23" s="61" t="str">
        <f t="shared" si="1"/>
        <v/>
      </c>
      <c r="W23" s="62" t="str">
        <f t="shared" si="2"/>
        <v/>
      </c>
      <c r="X23" s="62" t="str">
        <f t="shared" si="3"/>
        <v/>
      </c>
      <c r="Y23" s="62" t="str">
        <f t="shared" si="4"/>
        <v/>
      </c>
      <c r="Z23" s="62" t="str">
        <f t="shared" si="5"/>
        <v/>
      </c>
      <c r="AA23" s="71"/>
      <c r="AB23" s="96"/>
      <c r="AC23" s="96"/>
      <c r="AD23" s="96"/>
      <c r="AE23" s="96"/>
      <c r="AF23" s="96"/>
      <c r="AG23" s="11"/>
      <c r="AH23" s="11"/>
      <c r="AI23" s="8"/>
      <c r="AJ23" s="9"/>
      <c r="AK23" s="9"/>
      <c r="AL23" s="10"/>
      <c r="AM23" s="10"/>
      <c r="AN23" s="10"/>
      <c r="AO23" s="10"/>
    </row>
    <row r="24" spans="1:41" ht="15.5" x14ac:dyDescent="0.25">
      <c r="A24" s="68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68"/>
      <c r="U24" s="31" t="str">
        <f t="shared" si="0"/>
        <v/>
      </c>
      <c r="V24" s="30" t="str">
        <f t="shared" si="1"/>
        <v/>
      </c>
      <c r="W24" s="32" t="str">
        <f t="shared" si="2"/>
        <v/>
      </c>
      <c r="X24" s="32" t="str">
        <f t="shared" si="3"/>
        <v/>
      </c>
      <c r="Y24" s="32" t="str">
        <f t="shared" si="4"/>
        <v/>
      </c>
      <c r="Z24" s="32" t="str">
        <f t="shared" si="5"/>
        <v/>
      </c>
      <c r="AA24" s="71"/>
      <c r="AB24" s="27"/>
      <c r="AC24" s="28"/>
      <c r="AD24" s="11"/>
      <c r="AE24" s="11"/>
      <c r="AF24" s="11"/>
      <c r="AG24" s="11"/>
      <c r="AH24" s="11"/>
      <c r="AI24" s="8"/>
      <c r="AJ24" s="9"/>
      <c r="AK24" s="9"/>
      <c r="AL24" s="10"/>
      <c r="AM24" s="10"/>
      <c r="AN24" s="10"/>
      <c r="AO24" s="10"/>
    </row>
    <row r="25" spans="1:41" ht="15.5" x14ac:dyDescent="0.25">
      <c r="A25" s="6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68"/>
      <c r="U25" s="60" t="str">
        <f t="shared" si="0"/>
        <v/>
      </c>
      <c r="V25" s="61" t="str">
        <f t="shared" si="1"/>
        <v/>
      </c>
      <c r="W25" s="62" t="str">
        <f t="shared" si="2"/>
        <v/>
      </c>
      <c r="X25" s="62" t="str">
        <f t="shared" si="3"/>
        <v/>
      </c>
      <c r="Y25" s="62" t="str">
        <f t="shared" si="4"/>
        <v/>
      </c>
      <c r="Z25" s="62" t="str">
        <f t="shared" si="5"/>
        <v/>
      </c>
      <c r="AA25" s="71"/>
      <c r="AB25" s="27"/>
      <c r="AC25" s="28"/>
      <c r="AD25" s="11"/>
      <c r="AE25" s="11"/>
      <c r="AF25" s="11"/>
      <c r="AG25" s="11"/>
      <c r="AH25" s="11"/>
      <c r="AI25" s="8"/>
      <c r="AJ25" s="9"/>
      <c r="AK25" s="9"/>
      <c r="AL25" s="10"/>
      <c r="AM25" s="10"/>
      <c r="AN25" s="10"/>
      <c r="AO25" s="10"/>
    </row>
    <row r="26" spans="1:41" ht="18.75" customHeight="1" x14ac:dyDescent="0.45">
      <c r="A26" s="68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68"/>
      <c r="U26" s="31" t="str">
        <f t="shared" si="0"/>
        <v/>
      </c>
      <c r="V26" s="30" t="str">
        <f t="shared" si="1"/>
        <v/>
      </c>
      <c r="W26" s="32" t="str">
        <f t="shared" si="2"/>
        <v/>
      </c>
      <c r="X26" s="32" t="str">
        <f t="shared" si="3"/>
        <v/>
      </c>
      <c r="Y26" s="32" t="str">
        <f t="shared" si="4"/>
        <v/>
      </c>
      <c r="Z26" s="32" t="str">
        <f t="shared" si="5"/>
        <v/>
      </c>
      <c r="AA26" s="71"/>
      <c r="AB26" s="87"/>
      <c r="AC26" s="87"/>
      <c r="AD26" s="87"/>
      <c r="AE26" s="87"/>
      <c r="AF26" s="87"/>
      <c r="AG26" s="87"/>
      <c r="AH26" s="87"/>
      <c r="AI26" s="8"/>
      <c r="AJ26" s="9"/>
      <c r="AK26" s="9"/>
      <c r="AL26" s="10"/>
      <c r="AM26" s="10"/>
      <c r="AN26" s="10"/>
      <c r="AO26" s="10"/>
    </row>
    <row r="27" spans="1:41" ht="18.5" x14ac:dyDescent="0.35">
      <c r="A27" s="6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9"/>
      <c r="R27" s="48"/>
      <c r="S27" s="68"/>
      <c r="U27" s="60" t="str">
        <f t="shared" si="0"/>
        <v/>
      </c>
      <c r="V27" s="61" t="str">
        <f t="shared" si="1"/>
        <v/>
      </c>
      <c r="W27" s="62" t="str">
        <f t="shared" si="2"/>
        <v/>
      </c>
      <c r="X27" s="62" t="str">
        <f t="shared" si="3"/>
        <v/>
      </c>
      <c r="Y27" s="62" t="str">
        <f t="shared" si="4"/>
        <v/>
      </c>
      <c r="Z27" s="62" t="str">
        <f t="shared" si="5"/>
        <v/>
      </c>
      <c r="AA27" s="71"/>
      <c r="AB27" s="93"/>
      <c r="AC27" s="93"/>
      <c r="AD27" s="93"/>
      <c r="AE27" s="93"/>
      <c r="AF27" s="93"/>
      <c r="AG27" s="93"/>
      <c r="AH27" s="93"/>
      <c r="AI27" s="8"/>
      <c r="AJ27" s="9"/>
      <c r="AK27" s="9"/>
      <c r="AL27" s="10"/>
      <c r="AM27" s="10"/>
      <c r="AN27" s="10"/>
      <c r="AO27" s="10"/>
    </row>
    <row r="28" spans="1:41" ht="15.5" x14ac:dyDescent="0.35">
      <c r="A28" s="68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68"/>
      <c r="U28" s="31" t="str">
        <f t="shared" si="0"/>
        <v/>
      </c>
      <c r="V28" s="30" t="str">
        <f t="shared" si="1"/>
        <v/>
      </c>
      <c r="W28" s="32" t="str">
        <f t="shared" si="2"/>
        <v/>
      </c>
      <c r="X28" s="32" t="str">
        <f t="shared" si="3"/>
        <v/>
      </c>
      <c r="Y28" s="32" t="str">
        <f t="shared" si="4"/>
        <v/>
      </c>
      <c r="Z28" s="32" t="str">
        <f t="shared" si="5"/>
        <v/>
      </c>
      <c r="AA28" s="71"/>
      <c r="AB28" s="13"/>
      <c r="AC28" s="13"/>
      <c r="AD28" s="13"/>
      <c r="AE28" s="26"/>
      <c r="AF28" s="26"/>
      <c r="AG28" s="26"/>
      <c r="AH28" s="26"/>
      <c r="AI28" s="8"/>
      <c r="AJ28" s="9"/>
      <c r="AK28" s="9"/>
      <c r="AL28" s="10"/>
      <c r="AM28" s="10"/>
      <c r="AN28" s="10"/>
      <c r="AO28" s="10"/>
    </row>
    <row r="29" spans="1:41" ht="15.5" x14ac:dyDescent="0.35">
      <c r="A29" s="68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68"/>
      <c r="U29" s="63" t="str">
        <f t="shared" si="0"/>
        <v/>
      </c>
      <c r="V29" s="61" t="str">
        <f t="shared" si="1"/>
        <v/>
      </c>
      <c r="W29" s="64" t="str">
        <f t="shared" si="2"/>
        <v/>
      </c>
      <c r="X29" s="64" t="str">
        <f t="shared" si="3"/>
        <v/>
      </c>
      <c r="Y29" s="64" t="str">
        <f t="shared" si="4"/>
        <v/>
      </c>
      <c r="Z29" s="64" t="str">
        <f t="shared" si="5"/>
        <v/>
      </c>
      <c r="AA29" s="71"/>
      <c r="AB29" s="13"/>
      <c r="AC29" s="25"/>
      <c r="AD29" s="25"/>
      <c r="AE29" s="25"/>
      <c r="AF29" s="24"/>
      <c r="AG29" s="25"/>
      <c r="AH29" s="25"/>
      <c r="AI29" s="8"/>
      <c r="AJ29" s="9"/>
      <c r="AK29" s="9"/>
      <c r="AL29" s="10"/>
      <c r="AM29" s="10"/>
      <c r="AN29" s="10"/>
      <c r="AO29" s="10"/>
    </row>
    <row r="30" spans="1:41" ht="15.5" x14ac:dyDescent="0.35">
      <c r="A30" s="68"/>
      <c r="B30" s="18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68"/>
      <c r="U30" s="31" t="str">
        <f t="shared" si="0"/>
        <v/>
      </c>
      <c r="V30" s="30" t="str">
        <f t="shared" si="1"/>
        <v/>
      </c>
      <c r="W30" s="32" t="str">
        <f t="shared" si="2"/>
        <v/>
      </c>
      <c r="X30" s="32" t="str">
        <f t="shared" si="3"/>
        <v/>
      </c>
      <c r="Y30" s="32" t="str">
        <f t="shared" si="4"/>
        <v/>
      </c>
      <c r="Z30" s="32" t="str">
        <f t="shared" si="5"/>
        <v/>
      </c>
      <c r="AA30" s="71"/>
      <c r="AB30" s="13"/>
      <c r="AC30" s="25"/>
      <c r="AD30" s="25"/>
      <c r="AE30" s="25"/>
      <c r="AF30" s="25"/>
      <c r="AG30" s="25"/>
      <c r="AH30" s="25"/>
      <c r="AI30" s="8"/>
      <c r="AJ30" s="9"/>
      <c r="AK30" s="9"/>
      <c r="AL30" s="10"/>
      <c r="AM30" s="10"/>
      <c r="AN30" s="10"/>
      <c r="AO30" s="10"/>
    </row>
    <row r="31" spans="1:41" ht="15.5" x14ac:dyDescent="0.35">
      <c r="A31" s="68"/>
      <c r="B31" s="50"/>
      <c r="C31" s="5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4"/>
      <c r="S31" s="68"/>
      <c r="U31" s="63" t="str">
        <f t="shared" si="0"/>
        <v/>
      </c>
      <c r="V31" s="61" t="str">
        <f t="shared" si="1"/>
        <v/>
      </c>
      <c r="W31" s="64" t="str">
        <f t="shared" si="2"/>
        <v/>
      </c>
      <c r="X31" s="64" t="str">
        <f t="shared" si="3"/>
        <v/>
      </c>
      <c r="Y31" s="64" t="str">
        <f t="shared" si="4"/>
        <v/>
      </c>
      <c r="Z31" s="64" t="str">
        <f t="shared" si="5"/>
        <v/>
      </c>
      <c r="AA31" s="71"/>
      <c r="AB31" s="13"/>
      <c r="AC31" s="25"/>
      <c r="AD31" s="25"/>
      <c r="AE31" s="25"/>
      <c r="AF31" s="25"/>
      <c r="AG31" s="25"/>
      <c r="AH31" s="25"/>
      <c r="AI31" s="8"/>
      <c r="AJ31" s="9"/>
      <c r="AK31" s="9"/>
      <c r="AL31" s="10"/>
      <c r="AM31" s="10"/>
      <c r="AN31" s="10"/>
      <c r="AO31" s="10"/>
    </row>
    <row r="32" spans="1:41" ht="15.5" x14ac:dyDescent="0.35">
      <c r="A32" s="68"/>
      <c r="B32" s="18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68"/>
      <c r="U32" s="31" t="str">
        <f t="shared" si="0"/>
        <v/>
      </c>
      <c r="V32" s="30" t="str">
        <f t="shared" si="1"/>
        <v/>
      </c>
      <c r="W32" s="32" t="str">
        <f t="shared" si="2"/>
        <v/>
      </c>
      <c r="X32" s="32" t="str">
        <f t="shared" si="3"/>
        <v/>
      </c>
      <c r="Y32" s="32" t="str">
        <f t="shared" si="4"/>
        <v/>
      </c>
      <c r="Z32" s="32" t="str">
        <f t="shared" si="5"/>
        <v/>
      </c>
      <c r="AA32" s="71"/>
      <c r="AB32" s="13"/>
      <c r="AC32" s="25"/>
      <c r="AD32" s="25"/>
      <c r="AE32" s="25"/>
      <c r="AF32" s="25"/>
      <c r="AG32" s="25"/>
      <c r="AH32" s="25"/>
      <c r="AI32" s="8"/>
      <c r="AJ32" s="9"/>
      <c r="AK32" s="9"/>
      <c r="AL32" s="10"/>
      <c r="AM32" s="10"/>
      <c r="AN32" s="10"/>
      <c r="AO32" s="10"/>
    </row>
    <row r="33" spans="1:43" ht="15.5" x14ac:dyDescent="0.35">
      <c r="A33" s="68"/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68"/>
      <c r="U33" s="63" t="str">
        <f t="shared" si="0"/>
        <v/>
      </c>
      <c r="V33" s="61" t="str">
        <f t="shared" si="1"/>
        <v/>
      </c>
      <c r="W33" s="64" t="str">
        <f>IF($V33=1,U33,"")</f>
        <v/>
      </c>
      <c r="X33" s="64" t="str">
        <f t="shared" ref="X33:X50" si="6">IF($V33=2,U33,"")</f>
        <v/>
      </c>
      <c r="Y33" s="64" t="str">
        <f t="shared" ref="Y33:Y50" si="7">IF($V33=3,U33,"")</f>
        <v/>
      </c>
      <c r="Z33" s="64" t="str">
        <f t="shared" ref="Z33:Z50" si="8">IF($V33=4,U33,"")</f>
        <v/>
      </c>
      <c r="AA33" s="71"/>
      <c r="AB33" s="13"/>
      <c r="AC33" s="14"/>
      <c r="AD33" s="14"/>
      <c r="AE33" s="14"/>
      <c r="AF33" s="14"/>
      <c r="AG33" s="14"/>
      <c r="AH33" s="14"/>
      <c r="AI33" s="8"/>
      <c r="AJ33" s="9"/>
      <c r="AK33" s="9"/>
      <c r="AL33" s="10"/>
      <c r="AM33" s="10"/>
      <c r="AN33" s="10"/>
      <c r="AO33" s="10"/>
    </row>
    <row r="34" spans="1:43" ht="15.75" customHeight="1" x14ac:dyDescent="0.35">
      <c r="A34" s="68"/>
      <c r="B34" s="18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68"/>
      <c r="U34" s="31" t="str">
        <f t="shared" si="0"/>
        <v/>
      </c>
      <c r="V34" s="30" t="str">
        <f t="shared" si="1"/>
        <v/>
      </c>
      <c r="W34" s="32" t="str">
        <f>IF($V34=1,U34,"")</f>
        <v/>
      </c>
      <c r="X34" s="32" t="str">
        <f t="shared" si="6"/>
        <v/>
      </c>
      <c r="Y34" s="32" t="str">
        <f t="shared" si="7"/>
        <v/>
      </c>
      <c r="Z34" s="32" t="str">
        <f t="shared" si="8"/>
        <v/>
      </c>
      <c r="AA34" s="72"/>
      <c r="AB34" s="94"/>
      <c r="AC34" s="95"/>
      <c r="AD34" s="95"/>
      <c r="AE34" s="95"/>
      <c r="AF34" s="95"/>
      <c r="AG34" s="95"/>
      <c r="AH34" s="95"/>
      <c r="AI34" s="8"/>
      <c r="AJ34" s="9"/>
      <c r="AK34" s="9"/>
      <c r="AL34" s="10"/>
      <c r="AM34" s="10"/>
      <c r="AN34" s="10"/>
      <c r="AO34" s="10"/>
    </row>
    <row r="35" spans="1:43" ht="15.75" customHeight="1" x14ac:dyDescent="0.35">
      <c r="A35" s="68"/>
      <c r="B35" s="50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68"/>
      <c r="U35" s="63" t="str">
        <f t="shared" si="0"/>
        <v/>
      </c>
      <c r="V35" s="61" t="str">
        <f t="shared" si="1"/>
        <v/>
      </c>
      <c r="W35" s="64" t="str">
        <f>IF($V35=1,U35,"")</f>
        <v/>
      </c>
      <c r="X35" s="64" t="str">
        <f t="shared" si="6"/>
        <v/>
      </c>
      <c r="Y35" s="64" t="str">
        <f t="shared" si="7"/>
        <v/>
      </c>
      <c r="Z35" s="64" t="str">
        <f t="shared" si="8"/>
        <v/>
      </c>
      <c r="AA35" s="72"/>
      <c r="AB35" s="94"/>
      <c r="AC35" s="95"/>
      <c r="AD35" s="95"/>
      <c r="AE35" s="95"/>
      <c r="AF35" s="95"/>
      <c r="AI35" s="8"/>
      <c r="AJ35" s="9"/>
      <c r="AK35" s="9"/>
      <c r="AL35" s="10"/>
      <c r="AM35" s="10"/>
      <c r="AN35" s="10"/>
      <c r="AO35" s="10"/>
    </row>
    <row r="36" spans="1:43" ht="15.75" customHeight="1" x14ac:dyDescent="0.35">
      <c r="A36" s="68"/>
      <c r="B36" s="18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68"/>
      <c r="U36" s="31" t="str">
        <f t="shared" ref="U36:U58" si="9">IF(SUM(C36:R36)=0,"",AVERAGE(C36:R36))</f>
        <v/>
      </c>
      <c r="V36" s="30" t="str">
        <f t="shared" si="1"/>
        <v/>
      </c>
      <c r="W36" s="32" t="str">
        <f t="shared" si="2"/>
        <v/>
      </c>
      <c r="X36" s="32" t="str">
        <f t="shared" si="6"/>
        <v/>
      </c>
      <c r="Y36" s="32" t="str">
        <f t="shared" si="7"/>
        <v/>
      </c>
      <c r="Z36" s="32" t="str">
        <f t="shared" si="8"/>
        <v/>
      </c>
      <c r="AA36" s="72"/>
      <c r="AB36" s="94"/>
      <c r="AC36" s="95"/>
      <c r="AD36" s="95"/>
      <c r="AE36" s="95"/>
      <c r="AF36" s="95"/>
      <c r="AI36" s="8"/>
      <c r="AJ36" s="9"/>
      <c r="AK36" s="9"/>
      <c r="AL36" s="10"/>
      <c r="AM36" s="10"/>
      <c r="AN36" s="10"/>
      <c r="AO36" s="10"/>
    </row>
    <row r="37" spans="1:43" ht="15.75" customHeight="1" x14ac:dyDescent="0.35">
      <c r="A37" s="68"/>
      <c r="B37" s="5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68"/>
      <c r="U37" s="63" t="str">
        <f t="shared" si="9"/>
        <v/>
      </c>
      <c r="V37" s="61" t="str">
        <f t="shared" si="1"/>
        <v/>
      </c>
      <c r="W37" s="64" t="str">
        <f t="shared" si="2"/>
        <v/>
      </c>
      <c r="X37" s="64" t="str">
        <f t="shared" si="6"/>
        <v/>
      </c>
      <c r="Y37" s="64" t="str">
        <f t="shared" si="7"/>
        <v/>
      </c>
      <c r="Z37" s="64" t="str">
        <f t="shared" si="8"/>
        <v/>
      </c>
      <c r="AA37" s="72"/>
      <c r="AB37" s="94"/>
      <c r="AC37" s="95"/>
      <c r="AD37" s="95"/>
      <c r="AE37" s="95"/>
      <c r="AF37" s="95"/>
      <c r="AI37" s="8"/>
      <c r="AJ37" s="9"/>
      <c r="AK37" s="9"/>
      <c r="AL37" s="10"/>
      <c r="AM37" s="10"/>
      <c r="AN37" s="10"/>
      <c r="AO37" s="10"/>
    </row>
    <row r="38" spans="1:43" ht="15.5" x14ac:dyDescent="0.25">
      <c r="A38" s="68"/>
      <c r="B38" s="18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68"/>
      <c r="U38" s="31" t="str">
        <f t="shared" si="9"/>
        <v/>
      </c>
      <c r="V38" s="30" t="str">
        <f t="shared" si="1"/>
        <v/>
      </c>
      <c r="W38" s="32" t="str">
        <f t="shared" si="2"/>
        <v/>
      </c>
      <c r="X38" s="32" t="str">
        <f t="shared" si="6"/>
        <v/>
      </c>
      <c r="Y38" s="32" t="str">
        <f t="shared" si="7"/>
        <v/>
      </c>
      <c r="Z38" s="32" t="str">
        <f t="shared" si="8"/>
        <v/>
      </c>
      <c r="AA38" s="71"/>
      <c r="AB38" s="2"/>
      <c r="AC38" s="3"/>
      <c r="AI38" s="2"/>
      <c r="AJ38" s="3"/>
      <c r="AP38" s="8"/>
      <c r="AQ38" s="9"/>
    </row>
    <row r="39" spans="1:43" ht="15.5" x14ac:dyDescent="0.25">
      <c r="A39" s="68"/>
      <c r="B39" s="5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  <c r="S39" s="68"/>
      <c r="U39" s="63" t="str">
        <f t="shared" si="9"/>
        <v/>
      </c>
      <c r="V39" s="61" t="str">
        <f t="shared" si="1"/>
        <v/>
      </c>
      <c r="W39" s="64" t="str">
        <f t="shared" si="2"/>
        <v/>
      </c>
      <c r="X39" s="64" t="str">
        <f t="shared" si="6"/>
        <v/>
      </c>
      <c r="Y39" s="64" t="str">
        <f t="shared" si="7"/>
        <v/>
      </c>
      <c r="Z39" s="64" t="str">
        <f t="shared" si="8"/>
        <v/>
      </c>
      <c r="AA39" s="71"/>
      <c r="AB39" s="86"/>
      <c r="AC39" s="86"/>
      <c r="AD39" s="86"/>
      <c r="AE39" s="86"/>
      <c r="AF39" s="86"/>
      <c r="AI39" s="2"/>
      <c r="AJ39" s="3"/>
      <c r="AP39" s="8"/>
      <c r="AQ39" s="9"/>
    </row>
    <row r="40" spans="1:43" ht="15.5" x14ac:dyDescent="0.25">
      <c r="A40" s="68"/>
      <c r="B40" s="1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68"/>
      <c r="U40" s="31" t="str">
        <f t="shared" si="9"/>
        <v/>
      </c>
      <c r="V40" s="30" t="str">
        <f t="shared" si="1"/>
        <v/>
      </c>
      <c r="W40" s="32" t="str">
        <f t="shared" si="2"/>
        <v/>
      </c>
      <c r="X40" s="32" t="str">
        <f t="shared" si="6"/>
        <v/>
      </c>
      <c r="Y40" s="32" t="str">
        <f t="shared" si="7"/>
        <v/>
      </c>
      <c r="Z40" s="32" t="str">
        <f t="shared" si="8"/>
        <v/>
      </c>
      <c r="AA40" s="71"/>
      <c r="AB40" s="86"/>
      <c r="AC40" s="86"/>
      <c r="AD40" s="86"/>
      <c r="AE40" s="86"/>
      <c r="AF40" s="86"/>
      <c r="AI40" s="2"/>
      <c r="AJ40" s="3"/>
      <c r="AP40" s="8"/>
      <c r="AQ40" s="9"/>
    </row>
    <row r="41" spans="1:43" ht="14.5" customHeight="1" x14ac:dyDescent="0.25">
      <c r="A41" s="68"/>
      <c r="B41" s="5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68"/>
      <c r="U41" s="63" t="str">
        <f t="shared" si="9"/>
        <v/>
      </c>
      <c r="V41" s="61" t="str">
        <f t="shared" si="1"/>
        <v/>
      </c>
      <c r="W41" s="64" t="str">
        <f t="shared" si="2"/>
        <v/>
      </c>
      <c r="X41" s="64" t="str">
        <f t="shared" si="6"/>
        <v/>
      </c>
      <c r="Y41" s="64" t="str">
        <f t="shared" si="7"/>
        <v/>
      </c>
      <c r="Z41" s="64" t="str">
        <f t="shared" si="8"/>
        <v/>
      </c>
      <c r="AA41" s="71"/>
      <c r="AB41" s="86"/>
      <c r="AC41" s="86"/>
      <c r="AD41" s="86"/>
      <c r="AE41" s="86"/>
      <c r="AF41" s="86"/>
      <c r="AI41" s="2"/>
      <c r="AJ41" s="3"/>
      <c r="AP41" s="8"/>
      <c r="AQ41" s="9"/>
    </row>
    <row r="42" spans="1:43" ht="20.5" customHeight="1" x14ac:dyDescent="0.25">
      <c r="A42" s="68"/>
      <c r="B42" s="18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68"/>
      <c r="U42" s="31" t="str">
        <f t="shared" si="9"/>
        <v/>
      </c>
      <c r="V42" s="30" t="str">
        <f t="shared" si="1"/>
        <v/>
      </c>
      <c r="W42" s="32" t="str">
        <f t="shared" si="2"/>
        <v/>
      </c>
      <c r="X42" s="32" t="str">
        <f t="shared" si="6"/>
        <v/>
      </c>
      <c r="Y42" s="32" t="str">
        <f t="shared" si="7"/>
        <v/>
      </c>
      <c r="Z42" s="32" t="str">
        <f t="shared" si="8"/>
        <v/>
      </c>
      <c r="AA42" s="71"/>
      <c r="AB42" s="86"/>
      <c r="AC42" s="86"/>
      <c r="AD42" s="86"/>
      <c r="AE42" s="86"/>
      <c r="AF42" s="86"/>
      <c r="AI42" s="2"/>
      <c r="AJ42" s="3"/>
      <c r="AP42" s="8"/>
      <c r="AQ42" s="9"/>
    </row>
    <row r="43" spans="1:43" ht="15.5" x14ac:dyDescent="0.25">
      <c r="A43" s="68"/>
      <c r="B43" s="5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  <c r="S43" s="68"/>
      <c r="U43" s="63" t="str">
        <f t="shared" si="9"/>
        <v/>
      </c>
      <c r="V43" s="61" t="str">
        <f t="shared" si="1"/>
        <v/>
      </c>
      <c r="W43" s="64" t="str">
        <f t="shared" si="2"/>
        <v/>
      </c>
      <c r="X43" s="64" t="str">
        <f t="shared" si="6"/>
        <v/>
      </c>
      <c r="Y43" s="64" t="str">
        <f t="shared" si="7"/>
        <v/>
      </c>
      <c r="Z43" s="64" t="str">
        <f t="shared" si="8"/>
        <v/>
      </c>
      <c r="AA43" s="71"/>
      <c r="AI43" s="2"/>
      <c r="AJ43" s="3"/>
      <c r="AP43" s="8"/>
      <c r="AQ43" s="9"/>
    </row>
    <row r="44" spans="1:43" ht="15.5" x14ac:dyDescent="0.25">
      <c r="A44" s="68"/>
      <c r="B44" s="18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8"/>
      <c r="U44" s="31" t="str">
        <f t="shared" si="9"/>
        <v/>
      </c>
      <c r="V44" s="30" t="str">
        <f t="shared" si="1"/>
        <v/>
      </c>
      <c r="W44" s="32" t="str">
        <f t="shared" si="2"/>
        <v/>
      </c>
      <c r="X44" s="32" t="str">
        <f t="shared" si="6"/>
        <v/>
      </c>
      <c r="Y44" s="32" t="str">
        <f t="shared" si="7"/>
        <v/>
      </c>
      <c r="Z44" s="32" t="str">
        <f t="shared" si="8"/>
        <v/>
      </c>
      <c r="AA44" s="71"/>
      <c r="AI44" s="2"/>
      <c r="AJ44" s="3"/>
      <c r="AP44" s="8"/>
      <c r="AQ44" s="9"/>
    </row>
    <row r="45" spans="1:43" ht="15.5" x14ac:dyDescent="0.25">
      <c r="A45" s="68"/>
      <c r="B45" s="50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/>
      <c r="S45" s="68"/>
      <c r="U45" s="63" t="str">
        <f t="shared" si="9"/>
        <v/>
      </c>
      <c r="V45" s="61" t="str">
        <f t="shared" si="1"/>
        <v/>
      </c>
      <c r="W45" s="64" t="str">
        <f t="shared" si="2"/>
        <v/>
      </c>
      <c r="X45" s="64" t="str">
        <f t="shared" si="6"/>
        <v/>
      </c>
      <c r="Y45" s="64" t="str">
        <f t="shared" si="7"/>
        <v/>
      </c>
      <c r="Z45" s="64" t="str">
        <f t="shared" si="8"/>
        <v/>
      </c>
      <c r="AA45" s="71"/>
      <c r="AB45" s="2"/>
      <c r="AC45" s="3"/>
      <c r="AI45" s="8"/>
      <c r="AJ45" s="9"/>
      <c r="AP45" s="8"/>
      <c r="AQ45" s="9"/>
    </row>
    <row r="46" spans="1:43" ht="15.5" x14ac:dyDescent="0.25">
      <c r="A46" s="68"/>
      <c r="B46" s="18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8"/>
      <c r="U46" s="31" t="str">
        <f t="shared" si="9"/>
        <v/>
      </c>
      <c r="V46" s="30" t="str">
        <f t="shared" si="1"/>
        <v/>
      </c>
      <c r="W46" s="32" t="str">
        <f t="shared" si="2"/>
        <v/>
      </c>
      <c r="X46" s="32" t="str">
        <f t="shared" si="6"/>
        <v/>
      </c>
      <c r="Y46" s="32" t="str">
        <f t="shared" si="7"/>
        <v/>
      </c>
      <c r="Z46" s="32" t="str">
        <f t="shared" si="8"/>
        <v/>
      </c>
      <c r="AA46" s="71"/>
      <c r="AB46" s="2"/>
      <c r="AC46" s="3"/>
      <c r="AI46" s="8"/>
      <c r="AJ46" s="9"/>
      <c r="AP46" s="8"/>
      <c r="AQ46" s="9"/>
    </row>
    <row r="47" spans="1:43" ht="15.5" x14ac:dyDescent="0.25">
      <c r="A47" s="68"/>
      <c r="B47" s="5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/>
      <c r="S47" s="68"/>
      <c r="U47" s="63" t="str">
        <f t="shared" si="9"/>
        <v/>
      </c>
      <c r="V47" s="61" t="str">
        <f t="shared" si="1"/>
        <v/>
      </c>
      <c r="W47" s="64" t="str">
        <f t="shared" si="2"/>
        <v/>
      </c>
      <c r="X47" s="64" t="str">
        <f t="shared" si="6"/>
        <v/>
      </c>
      <c r="Y47" s="64" t="str">
        <f t="shared" si="7"/>
        <v/>
      </c>
      <c r="Z47" s="64" t="str">
        <f t="shared" si="8"/>
        <v/>
      </c>
      <c r="AA47" s="71"/>
      <c r="AB47" s="2"/>
      <c r="AC47" s="3"/>
      <c r="AI47" s="8"/>
      <c r="AJ47" s="9"/>
      <c r="AP47" s="8"/>
      <c r="AQ47" s="9"/>
    </row>
    <row r="48" spans="1:43" ht="15.5" x14ac:dyDescent="0.25">
      <c r="A48" s="68"/>
      <c r="B48" s="18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68"/>
      <c r="U48" s="31" t="str">
        <f t="shared" si="9"/>
        <v/>
      </c>
      <c r="V48" s="30" t="str">
        <f t="shared" si="1"/>
        <v/>
      </c>
      <c r="W48" s="32" t="str">
        <f t="shared" si="2"/>
        <v/>
      </c>
      <c r="X48" s="32" t="str">
        <f t="shared" si="6"/>
        <v/>
      </c>
      <c r="Y48" s="32" t="str">
        <f t="shared" si="7"/>
        <v/>
      </c>
      <c r="Z48" s="32" t="str">
        <f t="shared" si="8"/>
        <v/>
      </c>
      <c r="AA48" s="71"/>
      <c r="AB48" s="2"/>
      <c r="AC48" s="3"/>
      <c r="AI48" s="8"/>
      <c r="AJ48" s="9"/>
      <c r="AP48" s="8"/>
      <c r="AQ48" s="9"/>
    </row>
    <row r="49" spans="1:43" ht="15.5" x14ac:dyDescent="0.25">
      <c r="A49" s="68"/>
      <c r="B49" s="50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/>
      <c r="S49" s="68"/>
      <c r="U49" s="63" t="str">
        <f t="shared" si="9"/>
        <v/>
      </c>
      <c r="V49" s="61" t="str">
        <f t="shared" si="1"/>
        <v/>
      </c>
      <c r="W49" s="64" t="str">
        <f t="shared" si="2"/>
        <v/>
      </c>
      <c r="X49" s="64" t="str">
        <f t="shared" si="6"/>
        <v/>
      </c>
      <c r="Y49" s="64" t="str">
        <f t="shared" si="7"/>
        <v/>
      </c>
      <c r="Z49" s="64" t="str">
        <f t="shared" si="8"/>
        <v/>
      </c>
      <c r="AA49" s="71"/>
      <c r="AB49" s="2"/>
      <c r="AC49" s="3"/>
      <c r="AI49" s="8"/>
      <c r="AJ49" s="9"/>
      <c r="AP49" s="8"/>
      <c r="AQ49" s="9"/>
    </row>
    <row r="50" spans="1:43" ht="15.5" x14ac:dyDescent="0.25">
      <c r="A50" s="68"/>
      <c r="B50" s="18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0"/>
      <c r="R50" s="17"/>
      <c r="S50" s="68"/>
      <c r="U50" s="31" t="str">
        <f t="shared" si="9"/>
        <v/>
      </c>
      <c r="V50" s="30" t="str">
        <f t="shared" si="1"/>
        <v/>
      </c>
      <c r="W50" s="32" t="str">
        <f t="shared" si="2"/>
        <v/>
      </c>
      <c r="X50" s="32" t="str">
        <f t="shared" si="6"/>
        <v/>
      </c>
      <c r="Y50" s="32" t="str">
        <f t="shared" si="7"/>
        <v/>
      </c>
      <c r="Z50" s="32" t="str">
        <f t="shared" si="8"/>
        <v/>
      </c>
      <c r="AA50" s="71"/>
      <c r="AB50" s="2"/>
      <c r="AC50" s="3"/>
      <c r="AI50" s="8"/>
      <c r="AJ50" s="9"/>
      <c r="AP50" s="8"/>
      <c r="AQ50" s="9"/>
    </row>
    <row r="51" spans="1:43" ht="15.5" x14ac:dyDescent="0.25">
      <c r="A51" s="68"/>
      <c r="B51" s="50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68"/>
      <c r="U51" s="63" t="str">
        <f t="shared" si="9"/>
        <v/>
      </c>
      <c r="V51" s="61" t="str">
        <f t="shared" si="1"/>
        <v/>
      </c>
      <c r="W51" s="64" t="str">
        <f t="shared" si="2"/>
        <v/>
      </c>
      <c r="X51" s="64" t="str">
        <f t="shared" si="3"/>
        <v/>
      </c>
      <c r="Y51" s="64" t="str">
        <f t="shared" si="4"/>
        <v/>
      </c>
      <c r="Z51" s="64" t="str">
        <f t="shared" si="5"/>
        <v/>
      </c>
      <c r="AA51" s="71"/>
      <c r="AB51" s="2"/>
      <c r="AC51" s="3"/>
      <c r="AI51" s="8"/>
      <c r="AJ51" s="9"/>
      <c r="AP51" s="8"/>
      <c r="AQ51" s="9"/>
    </row>
    <row r="52" spans="1:43" ht="15.5" x14ac:dyDescent="0.25">
      <c r="A52" s="68"/>
      <c r="B52" s="18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68"/>
      <c r="U52" s="31" t="str">
        <f t="shared" si="9"/>
        <v/>
      </c>
      <c r="V52" s="30" t="str">
        <f t="shared" si="1"/>
        <v/>
      </c>
      <c r="W52" s="32" t="str">
        <f t="shared" si="2"/>
        <v/>
      </c>
      <c r="X52" s="32" t="str">
        <f t="shared" si="3"/>
        <v/>
      </c>
      <c r="Y52" s="32" t="str">
        <f t="shared" si="4"/>
        <v/>
      </c>
      <c r="Z52" s="32" t="str">
        <f t="shared" si="5"/>
        <v/>
      </c>
      <c r="AA52" s="71"/>
      <c r="AB52" s="2"/>
      <c r="AC52" s="3"/>
      <c r="AI52" s="8"/>
      <c r="AJ52" s="9"/>
      <c r="AP52" s="8"/>
      <c r="AQ52" s="9"/>
    </row>
    <row r="53" spans="1:43" ht="15.5" x14ac:dyDescent="0.25">
      <c r="A53" s="68"/>
      <c r="B53" s="50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68"/>
      <c r="U53" s="63" t="str">
        <f t="shared" si="9"/>
        <v/>
      </c>
      <c r="V53" s="61" t="str">
        <f t="shared" si="1"/>
        <v/>
      </c>
      <c r="W53" s="64" t="str">
        <f t="shared" si="2"/>
        <v/>
      </c>
      <c r="X53" s="64" t="str">
        <f t="shared" si="3"/>
        <v/>
      </c>
      <c r="Y53" s="64" t="str">
        <f t="shared" si="4"/>
        <v/>
      </c>
      <c r="Z53" s="64" t="str">
        <f t="shared" si="5"/>
        <v/>
      </c>
      <c r="AA53" s="71"/>
      <c r="AB53" s="2"/>
      <c r="AC53" s="3"/>
      <c r="AI53" s="8"/>
      <c r="AJ53" s="9"/>
      <c r="AP53" s="8"/>
      <c r="AQ53" s="9"/>
    </row>
    <row r="54" spans="1:43" ht="15.5" x14ac:dyDescent="0.25">
      <c r="A54" s="68"/>
      <c r="B54" s="18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68"/>
      <c r="U54" s="31" t="str">
        <f t="shared" si="9"/>
        <v/>
      </c>
      <c r="V54" s="30" t="str">
        <f t="shared" si="1"/>
        <v/>
      </c>
      <c r="W54" s="32" t="str">
        <f t="shared" si="2"/>
        <v/>
      </c>
      <c r="X54" s="32" t="str">
        <f t="shared" si="3"/>
        <v/>
      </c>
      <c r="Y54" s="64" t="str">
        <f t="shared" si="4"/>
        <v/>
      </c>
      <c r="Z54" s="32" t="str">
        <f t="shared" si="5"/>
        <v/>
      </c>
      <c r="AA54" s="71"/>
      <c r="AB54" s="2"/>
      <c r="AC54" s="3"/>
      <c r="AI54" s="8"/>
      <c r="AJ54" s="9"/>
      <c r="AP54" s="8"/>
      <c r="AQ54" s="9"/>
    </row>
    <row r="55" spans="1:43" ht="15.5" x14ac:dyDescent="0.25">
      <c r="A55" s="68"/>
      <c r="B55" s="55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/>
      <c r="S55" s="68"/>
      <c r="U55" s="63" t="str">
        <f t="shared" si="9"/>
        <v/>
      </c>
      <c r="V55" s="61" t="str">
        <f t="shared" si="1"/>
        <v/>
      </c>
      <c r="W55" s="64" t="str">
        <f t="shared" si="2"/>
        <v/>
      </c>
      <c r="X55" s="64" t="str">
        <f t="shared" si="3"/>
        <v/>
      </c>
      <c r="Y55" s="64" t="str">
        <f t="shared" si="4"/>
        <v/>
      </c>
      <c r="Z55" s="64" t="str">
        <f t="shared" si="5"/>
        <v/>
      </c>
      <c r="AA55" s="71"/>
      <c r="AB55" s="2"/>
      <c r="AC55" s="3"/>
      <c r="AI55" s="8"/>
      <c r="AJ55" s="9"/>
      <c r="AP55" s="8"/>
      <c r="AQ55" s="9"/>
    </row>
    <row r="56" spans="1:43" ht="15.5" x14ac:dyDescent="0.25">
      <c r="A56" s="68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68"/>
      <c r="U56" s="31" t="str">
        <f t="shared" si="9"/>
        <v/>
      </c>
      <c r="V56" s="30" t="str">
        <f t="shared" si="1"/>
        <v/>
      </c>
      <c r="W56" s="32" t="str">
        <f t="shared" si="2"/>
        <v/>
      </c>
      <c r="X56" s="32" t="str">
        <f t="shared" si="3"/>
        <v/>
      </c>
      <c r="Y56" s="32" t="str">
        <f t="shared" si="4"/>
        <v/>
      </c>
      <c r="Z56" s="32" t="str">
        <f t="shared" si="5"/>
        <v/>
      </c>
      <c r="AA56" s="71"/>
      <c r="AB56" s="2"/>
      <c r="AC56" s="3"/>
      <c r="AI56" s="8"/>
      <c r="AJ56" s="9"/>
      <c r="AP56" s="8"/>
      <c r="AQ56" s="9"/>
    </row>
    <row r="57" spans="1:43" ht="15.5" x14ac:dyDescent="0.25">
      <c r="A57" s="6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8"/>
      <c r="S57" s="68"/>
      <c r="U57" s="63" t="str">
        <f t="shared" si="9"/>
        <v/>
      </c>
      <c r="V57" s="61" t="str">
        <f t="shared" si="1"/>
        <v/>
      </c>
      <c r="W57" s="64" t="str">
        <f t="shared" si="2"/>
        <v/>
      </c>
      <c r="X57" s="64" t="str">
        <f t="shared" si="3"/>
        <v/>
      </c>
      <c r="Y57" s="64" t="str">
        <f t="shared" si="4"/>
        <v/>
      </c>
      <c r="Z57" s="64" t="str">
        <f t="shared" si="5"/>
        <v/>
      </c>
      <c r="AA57" s="71"/>
      <c r="AB57" s="2"/>
      <c r="AC57" s="3"/>
      <c r="AI57" s="8"/>
      <c r="AJ57" s="9"/>
      <c r="AP57" s="8"/>
      <c r="AQ57" s="9"/>
    </row>
    <row r="58" spans="1:43" ht="15.5" x14ac:dyDescent="0.25">
      <c r="A58" s="68"/>
      <c r="B58" s="1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68"/>
      <c r="U58" s="31" t="str">
        <f t="shared" si="9"/>
        <v/>
      </c>
      <c r="V58" s="30" t="str">
        <f t="shared" si="1"/>
        <v/>
      </c>
      <c r="W58" s="32" t="str">
        <f t="shared" si="2"/>
        <v/>
      </c>
      <c r="X58" s="32" t="str">
        <f t="shared" si="3"/>
        <v/>
      </c>
      <c r="Y58" s="32" t="str">
        <f t="shared" si="4"/>
        <v/>
      </c>
      <c r="Z58" s="32" t="str">
        <f t="shared" si="5"/>
        <v/>
      </c>
      <c r="AA58" s="71"/>
      <c r="AB58" s="2"/>
      <c r="AC58" s="3"/>
      <c r="AI58" s="8"/>
      <c r="AJ58" s="9"/>
    </row>
    <row r="59" spans="1:43" ht="15.5" x14ac:dyDescent="0.25">
      <c r="A59" s="6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AB59" s="2"/>
      <c r="AC59" s="3"/>
      <c r="AI59" s="8"/>
      <c r="AJ59" s="9"/>
    </row>
    <row r="60" spans="1:43" ht="16" thickBot="1" x14ac:dyDescent="0.3">
      <c r="A60" s="6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AB60" s="2"/>
      <c r="AC60" s="3"/>
      <c r="AI60" s="8"/>
      <c r="AJ60" s="9"/>
    </row>
    <row r="61" spans="1:43" ht="15.5" x14ac:dyDescent="0.25">
      <c r="A61" s="68"/>
      <c r="T61" s="101" t="s">
        <v>10</v>
      </c>
      <c r="U61" s="102"/>
      <c r="V61" s="74" t="e">
        <f>ROUND(AVERAGE(U4:U58),2)</f>
        <v>#DIV/0!</v>
      </c>
      <c r="X61" s="107" t="s">
        <v>15</v>
      </c>
      <c r="Y61" s="108"/>
      <c r="Z61" s="108"/>
      <c r="AA61" s="109"/>
      <c r="AB61" s="2"/>
      <c r="AC61" s="3"/>
      <c r="AI61" s="8"/>
      <c r="AJ61" s="9"/>
    </row>
    <row r="62" spans="1:43" ht="15.5" x14ac:dyDescent="0.25">
      <c r="A62" s="68"/>
      <c r="B62" s="59" t="s">
        <v>32</v>
      </c>
      <c r="C62" s="110" t="s">
        <v>28</v>
      </c>
      <c r="D62" s="110"/>
      <c r="E62" s="110"/>
      <c r="F62" s="110" t="s">
        <v>29</v>
      </c>
      <c r="G62" s="110"/>
      <c r="T62" s="99" t="s">
        <v>6</v>
      </c>
      <c r="U62" s="100"/>
      <c r="V62" s="75" t="e">
        <f>ROUND(STDEV(U4:U58),2)</f>
        <v>#DIV/0!</v>
      </c>
      <c r="X62" s="103" t="s">
        <v>30</v>
      </c>
      <c r="Y62" s="104"/>
      <c r="Z62" s="38" t="e">
        <f>(V61+V64)</f>
        <v>#DIV/0!</v>
      </c>
      <c r="AA62" s="79"/>
      <c r="AB62" s="2"/>
      <c r="AC62" s="3"/>
      <c r="AI62" s="8"/>
      <c r="AJ62" s="9"/>
    </row>
    <row r="63" spans="1:43" ht="15.5" x14ac:dyDescent="0.25">
      <c r="A63" s="68"/>
      <c r="B63" s="30">
        <v>1</v>
      </c>
      <c r="C63" s="89"/>
      <c r="D63" s="89"/>
      <c r="E63" s="89"/>
      <c r="F63" s="89"/>
      <c r="G63" s="89"/>
      <c r="T63" s="99" t="s">
        <v>11</v>
      </c>
      <c r="U63" s="100"/>
      <c r="V63" s="76" t="e">
        <f>V62/V61</f>
        <v>#DIV/0!</v>
      </c>
      <c r="X63" s="105" t="s">
        <v>12</v>
      </c>
      <c r="Y63" s="106"/>
      <c r="Z63" s="37" t="e">
        <f>V61</f>
        <v>#DIV/0!</v>
      </c>
      <c r="AA63" s="81" t="e">
        <f>Z62</f>
        <v>#DIV/0!</v>
      </c>
      <c r="AB63" s="2"/>
      <c r="AC63" s="3"/>
      <c r="AI63" s="8"/>
      <c r="AJ63" s="9"/>
    </row>
    <row r="64" spans="1:43" ht="18.75" customHeight="1" thickBot="1" x14ac:dyDescent="0.3">
      <c r="A64" s="68"/>
      <c r="B64" s="61">
        <v>2</v>
      </c>
      <c r="C64" s="88"/>
      <c r="D64" s="88"/>
      <c r="E64" s="88"/>
      <c r="F64" s="88"/>
      <c r="G64" s="88"/>
      <c r="T64" s="97" t="s">
        <v>27</v>
      </c>
      <c r="U64" s="98"/>
      <c r="V64" s="78" t="e">
        <f>IF(V63&gt;50%,V62*0.5,IF(V63&lt;20%,V62*1.5,V62))</f>
        <v>#DIV/0!</v>
      </c>
      <c r="X64" s="103" t="s">
        <v>13</v>
      </c>
      <c r="Y64" s="104"/>
      <c r="Z64" s="39" t="e">
        <f>(V61-V64)</f>
        <v>#DIV/0!</v>
      </c>
      <c r="AA64" s="82" t="e">
        <f>Z63</f>
        <v>#DIV/0!</v>
      </c>
      <c r="AB64" s="2"/>
      <c r="AC64" s="3"/>
      <c r="AI64" s="8"/>
      <c r="AJ64" s="9"/>
    </row>
    <row r="65" spans="1:35" ht="17.25" customHeight="1" thickBot="1" x14ac:dyDescent="0.4">
      <c r="A65" s="68"/>
      <c r="B65" s="30">
        <v>3</v>
      </c>
      <c r="C65" s="111"/>
      <c r="D65" s="111"/>
      <c r="E65" s="111"/>
      <c r="F65" s="89"/>
      <c r="G65" s="89"/>
      <c r="T65" s="29"/>
      <c r="X65" s="90" t="s">
        <v>14</v>
      </c>
      <c r="Y65" s="91"/>
      <c r="Z65" s="83" t="e">
        <f>Z64</f>
        <v>#DIV/0!</v>
      </c>
      <c r="AA65" s="80"/>
      <c r="AG65" s="11"/>
      <c r="AH65" s="11"/>
      <c r="AI65" s="11"/>
    </row>
    <row r="66" spans="1:35" x14ac:dyDescent="0.35">
      <c r="A66" s="68"/>
      <c r="B66" s="61">
        <v>4</v>
      </c>
      <c r="C66" s="112"/>
      <c r="D66" s="112"/>
      <c r="E66" s="112"/>
      <c r="F66" s="88"/>
      <c r="G66" s="88"/>
      <c r="T66" s="29"/>
      <c r="U66" s="73" t="s">
        <v>7</v>
      </c>
      <c r="V66" s="84" t="s">
        <v>8</v>
      </c>
    </row>
    <row r="67" spans="1:35" x14ac:dyDescent="0.35">
      <c r="A67" s="68"/>
      <c r="B67" s="30">
        <v>5</v>
      </c>
      <c r="C67" s="111"/>
      <c r="D67" s="111"/>
      <c r="E67" s="111"/>
      <c r="F67" s="89"/>
      <c r="G67" s="89"/>
      <c r="T67" s="29"/>
      <c r="U67" s="85">
        <v>1</v>
      </c>
      <c r="V67" s="75">
        <f>COUNTIF($V$4:$V$58,U67)</f>
        <v>0</v>
      </c>
    </row>
    <row r="68" spans="1:35" x14ac:dyDescent="0.35">
      <c r="A68" s="68"/>
      <c r="B68" s="61">
        <v>6</v>
      </c>
      <c r="C68" s="88"/>
      <c r="D68" s="88"/>
      <c r="E68" s="88"/>
      <c r="F68" s="88"/>
      <c r="G68" s="88"/>
      <c r="T68" s="29"/>
      <c r="U68" s="85">
        <v>2</v>
      </c>
      <c r="V68" s="75">
        <f>COUNTIF($V$4:$V$58,U68)</f>
        <v>0</v>
      </c>
    </row>
    <row r="69" spans="1:35" x14ac:dyDescent="0.35">
      <c r="A69" s="68"/>
      <c r="B69" s="30">
        <v>7</v>
      </c>
      <c r="C69" s="89"/>
      <c r="D69" s="89"/>
      <c r="E69" s="89"/>
      <c r="F69" s="89"/>
      <c r="G69" s="89"/>
      <c r="T69" s="29"/>
      <c r="U69" s="85">
        <v>3</v>
      </c>
      <c r="V69" s="75">
        <f>COUNTIF($V$4:$V$58,U69)</f>
        <v>0</v>
      </c>
    </row>
    <row r="70" spans="1:35" x14ac:dyDescent="0.35">
      <c r="A70" s="68"/>
      <c r="B70" s="61">
        <v>8</v>
      </c>
      <c r="C70" s="88"/>
      <c r="D70" s="88"/>
      <c r="E70" s="88"/>
      <c r="F70" s="88"/>
      <c r="G70" s="88"/>
      <c r="T70" s="29"/>
      <c r="U70" s="85">
        <v>4</v>
      </c>
      <c r="V70" s="75">
        <f>COUNTIF($V$4:$V$58,U70)</f>
        <v>0</v>
      </c>
    </row>
    <row r="71" spans="1:35" ht="15" thickBot="1" x14ac:dyDescent="0.4">
      <c r="A71" s="68"/>
      <c r="B71" s="30">
        <v>9</v>
      </c>
      <c r="C71" s="89"/>
      <c r="D71" s="89"/>
      <c r="E71" s="89"/>
      <c r="F71" s="89"/>
      <c r="G71" s="89"/>
      <c r="T71" s="29"/>
      <c r="U71" s="77" t="s">
        <v>1</v>
      </c>
      <c r="V71" s="78">
        <f>SUM(V67:V70)</f>
        <v>0</v>
      </c>
    </row>
    <row r="72" spans="1:35" x14ac:dyDescent="0.35">
      <c r="A72" s="68"/>
      <c r="B72" s="61">
        <v>10</v>
      </c>
      <c r="C72" s="88"/>
      <c r="D72" s="88"/>
      <c r="E72" s="88"/>
      <c r="F72" s="88"/>
      <c r="G72" s="88"/>
    </row>
    <row r="73" spans="1:35" x14ac:dyDescent="0.35">
      <c r="A73" s="68"/>
      <c r="B73" s="30">
        <v>11</v>
      </c>
      <c r="C73" s="89"/>
      <c r="D73" s="89"/>
      <c r="E73" s="89"/>
      <c r="F73" s="89"/>
      <c r="G73" s="89"/>
    </row>
    <row r="74" spans="1:35" x14ac:dyDescent="0.35">
      <c r="A74" s="68"/>
      <c r="B74" s="61">
        <v>12</v>
      </c>
      <c r="C74" s="88"/>
      <c r="D74" s="88"/>
      <c r="E74" s="88"/>
      <c r="F74" s="88"/>
      <c r="G74" s="88"/>
      <c r="U74" s="92"/>
      <c r="V74" s="92"/>
      <c r="W74" s="92"/>
      <c r="X74" s="12"/>
      <c r="Y74" s="12"/>
      <c r="Z74" s="12"/>
      <c r="AA74" s="12"/>
    </row>
    <row r="75" spans="1:35" x14ac:dyDescent="0.35">
      <c r="A75" s="68"/>
      <c r="B75" s="30">
        <v>13</v>
      </c>
      <c r="C75" s="89"/>
      <c r="D75" s="89"/>
      <c r="E75" s="89"/>
      <c r="F75" s="89"/>
      <c r="G75" s="89"/>
      <c r="U75" s="40"/>
      <c r="V75" s="41"/>
      <c r="W75" s="41"/>
      <c r="X75" s="5"/>
      <c r="Y75" s="5"/>
      <c r="Z75" s="5"/>
      <c r="AA75" s="5"/>
    </row>
    <row r="76" spans="1:35" x14ac:dyDescent="0.35">
      <c r="A76" s="68"/>
      <c r="B76" s="61">
        <v>14</v>
      </c>
      <c r="C76" s="88"/>
      <c r="D76" s="88"/>
      <c r="E76" s="88"/>
      <c r="F76" s="88"/>
      <c r="G76" s="88"/>
      <c r="U76" s="40"/>
      <c r="V76" s="41"/>
      <c r="W76" s="41"/>
      <c r="X76" s="5"/>
      <c r="Y76" s="5"/>
      <c r="Z76" s="5"/>
      <c r="AA76" s="5"/>
    </row>
    <row r="77" spans="1:35" x14ac:dyDescent="0.35">
      <c r="A77" s="68"/>
      <c r="B77" s="30">
        <v>15</v>
      </c>
      <c r="C77" s="89"/>
      <c r="D77" s="89"/>
      <c r="E77" s="89"/>
      <c r="F77" s="89"/>
      <c r="G77" s="89"/>
      <c r="U77" s="40"/>
      <c r="V77" s="41"/>
      <c r="W77" s="6"/>
      <c r="X77" s="6"/>
      <c r="Y77" s="6"/>
      <c r="Z77" s="6"/>
      <c r="AA77" s="6"/>
    </row>
    <row r="78" spans="1:35" x14ac:dyDescent="0.35">
      <c r="A78" s="68"/>
      <c r="B78" s="61">
        <v>16</v>
      </c>
      <c r="C78" s="88"/>
      <c r="D78" s="88"/>
      <c r="E78" s="88"/>
      <c r="F78" s="88"/>
      <c r="G78" s="88"/>
      <c r="U78" s="40"/>
      <c r="V78" s="6"/>
      <c r="W78" s="7"/>
      <c r="X78" s="7"/>
      <c r="Y78" s="7"/>
      <c r="Z78" s="7"/>
      <c r="AA78" s="7"/>
    </row>
    <row r="80" spans="1:35" x14ac:dyDescent="0.3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98" spans="8:8" x14ac:dyDescent="0.35">
      <c r="H98" s="22"/>
    </row>
  </sheetData>
  <sortState xmlns:xlrd2="http://schemas.microsoft.com/office/spreadsheetml/2017/richdata2" ref="B3:W57">
    <sortCondition ref="V3:V57"/>
  </sortState>
  <mergeCells count="70">
    <mergeCell ref="AH4:AH6"/>
    <mergeCell ref="C64:E64"/>
    <mergeCell ref="C65:E65"/>
    <mergeCell ref="C66:E66"/>
    <mergeCell ref="AI4:AI6"/>
    <mergeCell ref="B2:B3"/>
    <mergeCell ref="AB2:AI2"/>
    <mergeCell ref="C2:R2"/>
    <mergeCell ref="V2:V3"/>
    <mergeCell ref="W2:Z2"/>
    <mergeCell ref="U2:U3"/>
    <mergeCell ref="AD4:AD6"/>
    <mergeCell ref="AB4:AB6"/>
    <mergeCell ref="AC4:AC6"/>
    <mergeCell ref="AE4:AE6"/>
    <mergeCell ref="AF4:AF6"/>
    <mergeCell ref="AG4:AG6"/>
    <mergeCell ref="C78:E78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C72:E72"/>
    <mergeCell ref="X62:Y62"/>
    <mergeCell ref="X63:Y63"/>
    <mergeCell ref="X64:Y64"/>
    <mergeCell ref="X61:AA61"/>
    <mergeCell ref="C77:E77"/>
    <mergeCell ref="C73:E73"/>
    <mergeCell ref="C74:E74"/>
    <mergeCell ref="C75:E75"/>
    <mergeCell ref="C76:E76"/>
    <mergeCell ref="C67:E67"/>
    <mergeCell ref="C68:E68"/>
    <mergeCell ref="C69:E69"/>
    <mergeCell ref="C70:E70"/>
    <mergeCell ref="C71:E71"/>
    <mergeCell ref="C62:E62"/>
    <mergeCell ref="C63:E63"/>
    <mergeCell ref="AB22:AF22"/>
    <mergeCell ref="AB23:AF23"/>
    <mergeCell ref="AB39:AF39"/>
    <mergeCell ref="AB40:AF40"/>
    <mergeCell ref="AB41:AF41"/>
    <mergeCell ref="AB42:AF42"/>
    <mergeCell ref="AB26:AH26"/>
    <mergeCell ref="F76:G76"/>
    <mergeCell ref="F77:G77"/>
    <mergeCell ref="F78:G78"/>
    <mergeCell ref="X65:Y65"/>
    <mergeCell ref="U74:W74"/>
    <mergeCell ref="AB27:AH27"/>
    <mergeCell ref="AB34:AH34"/>
    <mergeCell ref="AB35:AF35"/>
    <mergeCell ref="AB36:AF36"/>
    <mergeCell ref="AB37:AF37"/>
    <mergeCell ref="T64:U64"/>
    <mergeCell ref="T63:U63"/>
    <mergeCell ref="T62:U62"/>
    <mergeCell ref="T61:U61"/>
  </mergeCells>
  <pageMargins left="0.511811024" right="0.511811024" top="0.78740157499999996" bottom="0.78740157499999996" header="0.31496062000000002" footer="0.31496062000000002"/>
  <pageSetup paperSize="9" scale="45" orientation="portrait" r:id="rId1"/>
  <colBreaks count="2" manualBreakCount="2">
    <brk id="18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8"/>
  <sheetViews>
    <sheetView view="pageBreakPreview" zoomScale="60" zoomScaleNormal="100" workbookViewId="0">
      <selection activeCell="X7" sqref="X7"/>
    </sheetView>
  </sheetViews>
  <sheetFormatPr defaultColWidth="8.81640625" defaultRowHeight="14.5" x14ac:dyDescent="0.35"/>
  <cols>
    <col min="1" max="1" width="1.453125" style="1" customWidth="1"/>
    <col min="2" max="2" width="31.1796875" style="1" customWidth="1"/>
    <col min="3" max="3" width="9.81640625" style="1" customWidth="1"/>
    <col min="4" max="6" width="8.81640625" style="1"/>
    <col min="7" max="7" width="11.54296875" style="1" customWidth="1"/>
    <col min="8" max="8" width="10.54296875" style="1" customWidth="1"/>
    <col min="9" max="9" width="11" style="1" customWidth="1"/>
    <col min="10" max="13" width="8.81640625" style="1"/>
    <col min="14" max="14" width="10.453125" style="1" customWidth="1"/>
    <col min="15" max="15" width="10.7265625" style="1" customWidth="1"/>
    <col min="16" max="16" width="10.54296875" style="1" customWidth="1"/>
    <col min="17" max="18" width="8.81640625" style="1"/>
    <col min="19" max="19" width="1.7265625" style="1" customWidth="1"/>
    <col min="20" max="20" width="3.54296875" style="1" customWidth="1"/>
    <col min="21" max="21" width="17.81640625" style="1" customWidth="1"/>
    <col min="22" max="22" width="14.54296875" style="1" customWidth="1"/>
    <col min="23" max="23" width="10.54296875" style="1" bestFit="1" customWidth="1"/>
    <col min="24" max="26" width="10.54296875" style="1" customWidth="1"/>
    <col min="27" max="27" width="1.81640625" style="1" customWidth="1"/>
    <col min="28" max="28" width="19.81640625" style="1" bestFit="1" customWidth="1"/>
    <col min="29" max="30" width="14.1796875" style="1" customWidth="1"/>
    <col min="31" max="31" width="10.26953125" style="1" bestFit="1" customWidth="1"/>
    <col min="32" max="32" width="12.7265625" style="1" bestFit="1" customWidth="1"/>
    <col min="33" max="33" width="16.81640625" style="1" customWidth="1"/>
    <col min="34" max="34" width="14.81640625" style="1" bestFit="1" customWidth="1"/>
    <col min="35" max="35" width="16.81640625" style="1" customWidth="1"/>
    <col min="36" max="36" width="1.26953125" style="1" customWidth="1"/>
    <col min="37" max="37" width="15.26953125" style="1" customWidth="1"/>
    <col min="38" max="38" width="11.7265625" style="1" customWidth="1"/>
    <col min="39" max="39" width="10.26953125" style="1" customWidth="1"/>
    <col min="40" max="40" width="12.1796875" style="1" bestFit="1" customWidth="1"/>
    <col min="41" max="41" width="22" style="1" bestFit="1" customWidth="1"/>
    <col min="42" max="16384" width="8.81640625" style="1"/>
  </cols>
  <sheetData>
    <row r="1" spans="1:41" ht="7.5" customHeight="1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69"/>
      <c r="Z1" s="69"/>
      <c r="AA1" s="69"/>
      <c r="AB1" s="68"/>
      <c r="AC1" s="68"/>
      <c r="AD1" s="68"/>
      <c r="AE1" s="68"/>
      <c r="AF1" s="68"/>
      <c r="AG1" s="68"/>
      <c r="AH1" s="68"/>
      <c r="AI1" s="68"/>
      <c r="AJ1" s="68"/>
    </row>
    <row r="2" spans="1:41" ht="18.5" x14ac:dyDescent="0.35">
      <c r="A2" s="68"/>
      <c r="B2" s="114" t="s">
        <v>16</v>
      </c>
      <c r="C2" s="118" t="s">
        <v>33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9"/>
      <c r="S2" s="68"/>
      <c r="U2" s="114" t="s">
        <v>2</v>
      </c>
      <c r="V2" s="114" t="s">
        <v>25</v>
      </c>
      <c r="W2" s="120" t="s">
        <v>0</v>
      </c>
      <c r="X2" s="121"/>
      <c r="Y2" s="121"/>
      <c r="Z2" s="122"/>
      <c r="AA2" s="68"/>
      <c r="AB2" s="116" t="s">
        <v>17</v>
      </c>
      <c r="AC2" s="117"/>
      <c r="AD2" s="117"/>
      <c r="AE2" s="117"/>
      <c r="AF2" s="117"/>
      <c r="AG2" s="117"/>
      <c r="AH2" s="117"/>
      <c r="AI2" s="117"/>
      <c r="AJ2" s="68"/>
    </row>
    <row r="3" spans="1:41" x14ac:dyDescent="0.35">
      <c r="A3" s="68"/>
      <c r="B3" s="115"/>
      <c r="C3" s="59" t="s">
        <v>31</v>
      </c>
      <c r="D3" s="57">
        <v>2</v>
      </c>
      <c r="E3" s="59">
        <v>3</v>
      </c>
      <c r="F3" s="57">
        <v>4</v>
      </c>
      <c r="G3" s="59">
        <v>5</v>
      </c>
      <c r="H3" s="57">
        <v>6</v>
      </c>
      <c r="I3" s="59">
        <v>7</v>
      </c>
      <c r="J3" s="57">
        <v>8</v>
      </c>
      <c r="K3" s="59">
        <v>9</v>
      </c>
      <c r="L3" s="57">
        <v>10</v>
      </c>
      <c r="M3" s="59">
        <v>11</v>
      </c>
      <c r="N3" s="57">
        <v>12</v>
      </c>
      <c r="O3" s="59">
        <v>13</v>
      </c>
      <c r="P3" s="57">
        <v>14</v>
      </c>
      <c r="Q3" s="59">
        <v>15</v>
      </c>
      <c r="R3" s="58">
        <v>16</v>
      </c>
      <c r="S3" s="68"/>
      <c r="U3" s="115"/>
      <c r="V3" s="115"/>
      <c r="W3" s="58">
        <v>1</v>
      </c>
      <c r="X3" s="59">
        <v>2</v>
      </c>
      <c r="Y3" s="59">
        <v>3</v>
      </c>
      <c r="Z3" s="59">
        <v>4</v>
      </c>
      <c r="AA3" s="70"/>
      <c r="AJ3" s="68"/>
    </row>
    <row r="4" spans="1:41" ht="18" customHeight="1" x14ac:dyDescent="0.35">
      <c r="A4" s="68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7"/>
      <c r="S4" s="68"/>
      <c r="U4" s="31" t="str">
        <f t="shared" ref="U4:U35" si="0">IF(SUM(C4:R4)=0,"",AVERAGE(C4:R4))</f>
        <v/>
      </c>
      <c r="V4" s="30" t="str">
        <f>IF(U4="","",IF(U4&lt;=$Z$65,4,IF(U4&lt;=$AA$64,3,IF(U4&lt;=$AA$63,2,1))))</f>
        <v/>
      </c>
      <c r="W4" s="32"/>
      <c r="X4" s="32" t="str">
        <f>IF($V4=2,U4,"")</f>
        <v/>
      </c>
      <c r="Y4" s="32" t="str">
        <f>IF($V4=3,U4,"")</f>
        <v/>
      </c>
      <c r="Z4" s="32" t="str">
        <f>IF($V4=4,U4,"")</f>
        <v/>
      </c>
      <c r="AA4" s="71"/>
      <c r="AB4" s="113" t="s">
        <v>0</v>
      </c>
      <c r="AC4" s="113" t="s">
        <v>18</v>
      </c>
      <c r="AD4" s="113" t="s">
        <v>19</v>
      </c>
      <c r="AE4" s="113" t="s">
        <v>20</v>
      </c>
      <c r="AF4" s="113" t="s">
        <v>24</v>
      </c>
      <c r="AG4" s="113" t="s">
        <v>21</v>
      </c>
      <c r="AH4" s="113" t="s">
        <v>22</v>
      </c>
      <c r="AI4" s="113" t="s">
        <v>23</v>
      </c>
      <c r="AJ4" s="68"/>
    </row>
    <row r="5" spans="1:41" ht="15" customHeight="1" x14ac:dyDescent="0.35">
      <c r="A5" s="68"/>
      <c r="B5" s="46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8"/>
      <c r="S5" s="68"/>
      <c r="U5" s="60" t="str">
        <f t="shared" si="0"/>
        <v/>
      </c>
      <c r="V5" s="61" t="str">
        <f t="shared" ref="V5:V58" si="1">IF(U5="","",IF(U5&lt;=$Z$65,4,IF(U5&lt;=$AA$64,3,IF(U5&lt;=$AA$63,2,1))))</f>
        <v/>
      </c>
      <c r="W5" s="62" t="str">
        <f>IF($V5=1,U5,"")</f>
        <v/>
      </c>
      <c r="X5" s="62" t="str">
        <f>IF($V5=2,U5,"")</f>
        <v/>
      </c>
      <c r="Y5" s="62" t="str">
        <f>IF($V5=3,U5,"")</f>
        <v/>
      </c>
      <c r="Z5" s="62" t="str">
        <f>IF($V5=4,U5,"")</f>
        <v/>
      </c>
      <c r="AA5" s="71"/>
      <c r="AB5" s="113"/>
      <c r="AC5" s="113"/>
      <c r="AD5" s="113"/>
      <c r="AE5" s="113"/>
      <c r="AF5" s="113"/>
      <c r="AG5" s="113"/>
      <c r="AH5" s="113"/>
      <c r="AI5" s="113"/>
      <c r="AJ5" s="68"/>
    </row>
    <row r="6" spans="1:41" ht="18.75" customHeight="1" x14ac:dyDescent="0.35">
      <c r="A6" s="68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7"/>
      <c r="S6" s="68"/>
      <c r="U6" s="31" t="str">
        <f t="shared" si="0"/>
        <v/>
      </c>
      <c r="V6" s="30" t="str">
        <f t="shared" si="1"/>
        <v/>
      </c>
      <c r="W6" s="32" t="str">
        <f t="shared" ref="W6:W58" si="2">IF($V6=1,U6,"")</f>
        <v/>
      </c>
      <c r="X6" s="32" t="str">
        <f t="shared" ref="X6:X58" si="3">IF($V6=2,U6,"")</f>
        <v/>
      </c>
      <c r="Y6" s="32" t="str">
        <f t="shared" ref="Y6:Y58" si="4">IF($V6=3,U6,"")</f>
        <v/>
      </c>
      <c r="Z6" s="32" t="str">
        <f t="shared" ref="Z6:Z58" si="5">IF($V6=4,U6,"")</f>
        <v/>
      </c>
      <c r="AA6" s="71"/>
      <c r="AB6" s="113"/>
      <c r="AC6" s="113"/>
      <c r="AD6" s="113"/>
      <c r="AE6" s="113"/>
      <c r="AF6" s="113"/>
      <c r="AG6" s="113"/>
      <c r="AH6" s="113"/>
      <c r="AI6" s="113"/>
      <c r="AJ6" s="68"/>
    </row>
    <row r="7" spans="1:41" ht="15.5" x14ac:dyDescent="0.35">
      <c r="A7" s="6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8"/>
      <c r="S7" s="68"/>
      <c r="U7" s="60" t="str">
        <f t="shared" si="0"/>
        <v/>
      </c>
      <c r="V7" s="61" t="str">
        <f t="shared" si="1"/>
        <v/>
      </c>
      <c r="W7" s="62" t="str">
        <f t="shared" si="2"/>
        <v/>
      </c>
      <c r="X7" s="62" t="str">
        <f t="shared" si="3"/>
        <v/>
      </c>
      <c r="Y7" s="62" t="str">
        <f t="shared" si="4"/>
        <v/>
      </c>
      <c r="Z7" s="62" t="str">
        <f t="shared" si="5"/>
        <v/>
      </c>
      <c r="AA7" s="71"/>
      <c r="AB7" s="35" t="s">
        <v>3</v>
      </c>
      <c r="AC7" s="44" t="str">
        <f>IF(SUM(W4:W58)=0,"",AVERAGE(W4:W58))</f>
        <v/>
      </c>
      <c r="AD7" s="44" t="str">
        <f>IF(SUM(W4:W58)=0,"",MEDIAN(W4:W58))</f>
        <v/>
      </c>
      <c r="AE7" s="44" t="str">
        <f>IF(SUM(W4:W58)=0,"",IF(V62=1,0,STDEV(W4:W58)))</f>
        <v/>
      </c>
      <c r="AF7" s="45" t="str">
        <f>IF(SUM(W4:W58)=0,"",AE7/AC7)</f>
        <v/>
      </c>
      <c r="AG7" s="44" t="str">
        <f>IF(AE7="","",(1.96*AE7)/SQRT(V67))</f>
        <v/>
      </c>
      <c r="AH7" s="44" t="str">
        <f>IF(AC7="","",AC7-AG7)</f>
        <v/>
      </c>
      <c r="AI7" s="44" t="str">
        <f>IF(AC7="","",AC7+AG7)</f>
        <v/>
      </c>
      <c r="AJ7" s="68"/>
    </row>
    <row r="8" spans="1:41" ht="15.5" x14ac:dyDescent="0.35">
      <c r="A8" s="68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"/>
      <c r="S8" s="68"/>
      <c r="U8" s="31" t="str">
        <f t="shared" si="0"/>
        <v/>
      </c>
      <c r="V8" s="30" t="str">
        <f t="shared" si="1"/>
        <v/>
      </c>
      <c r="W8" s="32" t="str">
        <f t="shared" si="2"/>
        <v/>
      </c>
      <c r="X8" s="32" t="str">
        <f t="shared" si="3"/>
        <v/>
      </c>
      <c r="Y8" s="32" t="str">
        <f t="shared" si="4"/>
        <v/>
      </c>
      <c r="Z8" s="32" t="str">
        <f t="shared" si="5"/>
        <v/>
      </c>
      <c r="AA8" s="71"/>
      <c r="AB8" s="65" t="s">
        <v>4</v>
      </c>
      <c r="AC8" s="66" t="str">
        <f>IF(SUM(X4:X58)=0,"",AVERAGE(X4:X58))</f>
        <v/>
      </c>
      <c r="AD8" s="66" t="str">
        <f>IF(SUM(X4:X58)=0,"",MEDIAN(X4:X58))</f>
        <v/>
      </c>
      <c r="AE8" s="66" t="str">
        <f>IF(SUM(X4:X58)=0,"",IF(V63=1,0,STDEV(X4:X58)))</f>
        <v/>
      </c>
      <c r="AF8" s="67" t="str">
        <f>IF(SUM(X4:X58)=0,"",AE8/AC8)</f>
        <v/>
      </c>
      <c r="AG8" s="66" t="str">
        <f>IF(AE8="","",(1.96*AE8)/SQRT(V68))</f>
        <v/>
      </c>
      <c r="AH8" s="66" t="str">
        <f>IF(AC8="","",AC8-AG8)</f>
        <v/>
      </c>
      <c r="AI8" s="66" t="str">
        <f>IF(AC8="","",AC8+AG8)</f>
        <v/>
      </c>
      <c r="AJ8" s="68"/>
    </row>
    <row r="9" spans="1:41" ht="15.5" x14ac:dyDescent="0.35">
      <c r="A9" s="6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68"/>
      <c r="U9" s="63" t="str">
        <f t="shared" si="0"/>
        <v/>
      </c>
      <c r="V9" s="61" t="str">
        <f t="shared" si="1"/>
        <v/>
      </c>
      <c r="W9" s="64" t="str">
        <f t="shared" si="2"/>
        <v/>
      </c>
      <c r="X9" s="64" t="str">
        <f t="shared" si="3"/>
        <v/>
      </c>
      <c r="Y9" s="64" t="str">
        <f t="shared" si="4"/>
        <v/>
      </c>
      <c r="Z9" s="64" t="str">
        <f t="shared" si="5"/>
        <v/>
      </c>
      <c r="AA9" s="71"/>
      <c r="AB9" s="35" t="s">
        <v>5</v>
      </c>
      <c r="AC9" s="44" t="str">
        <f>IF(SUM(Y4:Y58)=0,"",AVERAGE(Y4:Y58))</f>
        <v/>
      </c>
      <c r="AD9" s="44" t="str">
        <f>IF(SUM(Y4:Y58)=0,"",MEDIAN(Y4:Y58))</f>
        <v/>
      </c>
      <c r="AE9" s="44" t="str">
        <f>IF(SUM(Y4:Y58)=0,"",STDEV(Y4:Y58))</f>
        <v/>
      </c>
      <c r="AF9" s="45" t="str">
        <f>IF(SUM(Y4:Y58)=0,"",AE9/AC9)</f>
        <v/>
      </c>
      <c r="AG9" s="44" t="str">
        <f>IF(AE9="","",(1.96*AE9)/SQRT(V69))</f>
        <v/>
      </c>
      <c r="AH9" s="44" t="str">
        <f>IF(AC9="","",AC9-AG9)</f>
        <v/>
      </c>
      <c r="AI9" s="44" t="str">
        <f>IF(AC9="","",AC9+AG9)</f>
        <v/>
      </c>
      <c r="AJ9" s="68"/>
    </row>
    <row r="10" spans="1:41" ht="15.5" x14ac:dyDescent="0.35">
      <c r="A10" s="68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7"/>
      <c r="S10" s="68"/>
      <c r="U10" s="33" t="str">
        <f t="shared" si="0"/>
        <v/>
      </c>
      <c r="V10" s="30" t="str">
        <f t="shared" si="1"/>
        <v/>
      </c>
      <c r="W10" s="34" t="str">
        <f t="shared" si="2"/>
        <v/>
      </c>
      <c r="X10" s="34" t="str">
        <f t="shared" si="3"/>
        <v/>
      </c>
      <c r="Y10" s="34" t="str">
        <f t="shared" si="4"/>
        <v/>
      </c>
      <c r="Z10" s="34" t="str">
        <f t="shared" si="5"/>
        <v/>
      </c>
      <c r="AA10" s="71"/>
      <c r="AB10" s="65" t="s">
        <v>9</v>
      </c>
      <c r="AC10" s="66" t="str">
        <f>IF(SUM(Z4:Z58)=0,"",AVERAGE(Z4:Z58))</f>
        <v/>
      </c>
      <c r="AD10" s="66" t="str">
        <f>IF(SUM(Z4:Z58)=0,"",MEDIAN(Z4:Z58))</f>
        <v/>
      </c>
      <c r="AE10" s="66" t="str">
        <f>IF(SUM(Z4:Z58)=0,"",IF(V65=1,0,STDEV(Z4:Z58)))</f>
        <v/>
      </c>
      <c r="AF10" s="67" t="str">
        <f>IF(SUM(Z4:Z58)=0,"",AE10/AC10)</f>
        <v/>
      </c>
      <c r="AG10" s="66" t="str">
        <f>IF(AE10="","",(1.96*AE10)/SQRT(V70))</f>
        <v/>
      </c>
      <c r="AH10" s="66" t="str">
        <f>IF(AC10="","",AC10-AG10)</f>
        <v/>
      </c>
      <c r="AI10" s="66" t="str">
        <f>IF(AC10="","",AC10+AG10)</f>
        <v/>
      </c>
      <c r="AJ10" s="68"/>
    </row>
    <row r="11" spans="1:41" ht="15.5" x14ac:dyDescent="0.35">
      <c r="A11" s="6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8"/>
      <c r="S11" s="68"/>
      <c r="U11" s="63" t="str">
        <f t="shared" si="0"/>
        <v/>
      </c>
      <c r="V11" s="61" t="str">
        <f t="shared" si="1"/>
        <v/>
      </c>
      <c r="W11" s="64" t="str">
        <f t="shared" si="2"/>
        <v/>
      </c>
      <c r="X11" s="64" t="str">
        <f t="shared" si="3"/>
        <v/>
      </c>
      <c r="Y11" s="64" t="str">
        <f t="shared" si="4"/>
        <v/>
      </c>
      <c r="Z11" s="64" t="str">
        <f t="shared" si="5"/>
        <v/>
      </c>
      <c r="AA11" s="71"/>
      <c r="AB11" s="9"/>
      <c r="AC11" s="9"/>
      <c r="AD11" s="9"/>
      <c r="AE11" s="9"/>
      <c r="AF11" s="9"/>
      <c r="AG11" s="9"/>
      <c r="AH11" s="9"/>
      <c r="AI11" s="9"/>
    </row>
    <row r="12" spans="1:41" ht="14.5" customHeight="1" x14ac:dyDescent="0.35">
      <c r="A12" s="68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7"/>
      <c r="S12" s="68"/>
      <c r="U12" s="31" t="str">
        <f t="shared" si="0"/>
        <v/>
      </c>
      <c r="V12" s="30" t="str">
        <f t="shared" si="1"/>
        <v/>
      </c>
      <c r="W12" s="32" t="str">
        <f t="shared" si="2"/>
        <v/>
      </c>
      <c r="X12" s="32" t="str">
        <f t="shared" si="3"/>
        <v/>
      </c>
      <c r="Y12" s="32" t="str">
        <f t="shared" si="4"/>
        <v/>
      </c>
      <c r="Z12" s="32" t="str">
        <f t="shared" si="5"/>
        <v/>
      </c>
      <c r="AA12" s="71"/>
      <c r="AB12" s="13"/>
      <c r="AC12" s="23"/>
      <c r="AD12" s="23"/>
      <c r="AE12" s="23"/>
      <c r="AF12" s="15"/>
      <c r="AG12" s="23"/>
      <c r="AH12" s="23"/>
      <c r="AI12" s="23"/>
      <c r="AJ12" s="36"/>
      <c r="AK12" s="36"/>
      <c r="AL12" s="36"/>
      <c r="AM12" s="36"/>
      <c r="AN12" s="36"/>
      <c r="AO12" s="36"/>
    </row>
    <row r="13" spans="1:41" ht="15.5" x14ac:dyDescent="0.35">
      <c r="A13" s="6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8"/>
      <c r="S13" s="68"/>
      <c r="U13" s="60" t="str">
        <f t="shared" si="0"/>
        <v/>
      </c>
      <c r="V13" s="61" t="str">
        <f t="shared" si="1"/>
        <v/>
      </c>
      <c r="W13" s="62" t="str">
        <f t="shared" si="2"/>
        <v/>
      </c>
      <c r="X13" s="62" t="str">
        <f t="shared" si="3"/>
        <v/>
      </c>
      <c r="Y13" s="62" t="str">
        <f t="shared" si="4"/>
        <v/>
      </c>
      <c r="Z13" s="62" t="str">
        <f t="shared" si="5"/>
        <v/>
      </c>
      <c r="AA13" s="71"/>
      <c r="AB13" s="13"/>
      <c r="AC13" s="23"/>
      <c r="AD13" s="23"/>
      <c r="AE13" s="23"/>
      <c r="AF13" s="15"/>
      <c r="AG13" s="23"/>
      <c r="AH13" s="23"/>
      <c r="AI13" s="23"/>
      <c r="AJ13" s="9"/>
      <c r="AK13" s="9"/>
      <c r="AL13" s="10"/>
      <c r="AM13" s="10"/>
      <c r="AN13" s="10"/>
      <c r="AO13" s="10"/>
    </row>
    <row r="14" spans="1:41" ht="15.5" x14ac:dyDescent="0.35">
      <c r="A14" s="68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68"/>
      <c r="U14" s="31" t="str">
        <f t="shared" si="0"/>
        <v/>
      </c>
      <c r="V14" s="30" t="str">
        <f t="shared" si="1"/>
        <v/>
      </c>
      <c r="W14" s="32" t="str">
        <f t="shared" si="2"/>
        <v/>
      </c>
      <c r="X14" s="32" t="str">
        <f t="shared" si="3"/>
        <v/>
      </c>
      <c r="Y14" s="32" t="str">
        <f t="shared" si="4"/>
        <v/>
      </c>
      <c r="Z14" s="32" t="str">
        <f t="shared" si="5"/>
        <v/>
      </c>
      <c r="AA14" s="71"/>
      <c r="AB14" s="13"/>
      <c r="AC14" s="23"/>
      <c r="AD14" s="23"/>
      <c r="AE14" s="23"/>
      <c r="AF14" s="15"/>
      <c r="AG14" s="23"/>
      <c r="AH14" s="23"/>
      <c r="AI14" s="23"/>
      <c r="AJ14" s="9"/>
      <c r="AK14" s="9"/>
      <c r="AL14" s="10"/>
      <c r="AM14" s="10"/>
      <c r="AN14" s="10"/>
      <c r="AO14" s="10"/>
    </row>
    <row r="15" spans="1:41" ht="15.75" customHeight="1" x14ac:dyDescent="0.35">
      <c r="A15" s="6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8"/>
      <c r="S15" s="68"/>
      <c r="U15" s="60" t="str">
        <f t="shared" si="0"/>
        <v/>
      </c>
      <c r="V15" s="61" t="str">
        <f t="shared" si="1"/>
        <v/>
      </c>
      <c r="W15" s="62" t="str">
        <f t="shared" si="2"/>
        <v/>
      </c>
      <c r="X15" s="62" t="str">
        <f t="shared" si="3"/>
        <v/>
      </c>
      <c r="Y15" s="62" t="str">
        <f t="shared" si="4"/>
        <v/>
      </c>
      <c r="Z15" s="62" t="str">
        <f t="shared" si="5"/>
        <v/>
      </c>
      <c r="AA15" s="71"/>
      <c r="AB15" s="13"/>
      <c r="AC15" s="23"/>
      <c r="AD15" s="23"/>
      <c r="AE15" s="23"/>
      <c r="AF15" s="15"/>
      <c r="AG15" s="23"/>
      <c r="AH15" s="23"/>
      <c r="AI15" s="23"/>
      <c r="AJ15" s="9"/>
      <c r="AK15" s="9"/>
      <c r="AL15" s="10"/>
      <c r="AM15" s="10"/>
      <c r="AN15" s="10"/>
      <c r="AO15" s="10"/>
    </row>
    <row r="16" spans="1:41" ht="15.75" customHeight="1" x14ac:dyDescent="0.35">
      <c r="A16" s="68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68"/>
      <c r="U16" s="31" t="str">
        <f t="shared" si="0"/>
        <v/>
      </c>
      <c r="V16" s="30" t="str">
        <f t="shared" si="1"/>
        <v/>
      </c>
      <c r="W16" s="32" t="str">
        <f t="shared" si="2"/>
        <v/>
      </c>
      <c r="X16" s="32" t="str">
        <f t="shared" si="3"/>
        <v/>
      </c>
      <c r="Y16" s="32" t="str">
        <f t="shared" si="4"/>
        <v/>
      </c>
      <c r="Z16" s="32" t="str">
        <f t="shared" si="5"/>
        <v/>
      </c>
      <c r="AA16" s="71"/>
      <c r="AB16" s="13"/>
      <c r="AC16" s="23"/>
      <c r="AD16" s="23"/>
      <c r="AE16" s="23"/>
      <c r="AF16" s="25"/>
      <c r="AG16" s="23"/>
      <c r="AH16" s="23"/>
      <c r="AI16" s="43"/>
      <c r="AJ16" s="9"/>
      <c r="AK16" s="9"/>
      <c r="AL16" s="10"/>
      <c r="AM16" s="10"/>
      <c r="AN16" s="10"/>
      <c r="AO16" s="10"/>
    </row>
    <row r="17" spans="1:41" ht="15.75" customHeight="1" x14ac:dyDescent="0.35">
      <c r="A17" s="6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8"/>
      <c r="S17" s="68"/>
      <c r="U17" s="60" t="str">
        <f t="shared" si="0"/>
        <v/>
      </c>
      <c r="V17" s="61" t="str">
        <f t="shared" si="1"/>
        <v/>
      </c>
      <c r="W17" s="62" t="str">
        <f t="shared" si="2"/>
        <v/>
      </c>
      <c r="X17" s="62" t="str">
        <f t="shared" si="3"/>
        <v/>
      </c>
      <c r="Y17" s="62" t="str">
        <f t="shared" si="4"/>
        <v/>
      </c>
      <c r="Z17" s="62" t="str">
        <f t="shared" si="5"/>
        <v/>
      </c>
      <c r="AA17" s="71"/>
      <c r="AB17" s="13"/>
      <c r="AC17" s="23"/>
      <c r="AD17" s="23"/>
      <c r="AE17" s="23"/>
      <c r="AF17" s="25"/>
      <c r="AG17" s="23"/>
      <c r="AH17" s="23"/>
      <c r="AI17" s="43"/>
      <c r="AJ17" s="9"/>
      <c r="AK17" s="9"/>
      <c r="AL17" s="10"/>
      <c r="AM17" s="10"/>
      <c r="AN17" s="10"/>
      <c r="AO17" s="10"/>
    </row>
    <row r="18" spans="1:41" ht="15.5" x14ac:dyDescent="0.35">
      <c r="A18" s="68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68"/>
      <c r="U18" s="31" t="str">
        <f t="shared" si="0"/>
        <v/>
      </c>
      <c r="V18" s="30" t="str">
        <f t="shared" si="1"/>
        <v/>
      </c>
      <c r="W18" s="32" t="str">
        <f t="shared" si="2"/>
        <v/>
      </c>
      <c r="X18" s="32" t="str">
        <f t="shared" si="3"/>
        <v/>
      </c>
      <c r="Y18" s="32" t="str">
        <f t="shared" si="4"/>
        <v/>
      </c>
      <c r="Z18" s="32" t="str">
        <f t="shared" si="5"/>
        <v/>
      </c>
      <c r="AA18" s="71"/>
      <c r="AB18" s="13"/>
      <c r="AC18" s="23"/>
      <c r="AD18" s="23"/>
      <c r="AE18" s="23"/>
      <c r="AF18" s="15"/>
      <c r="AG18" s="23"/>
      <c r="AH18" s="23"/>
      <c r="AI18" s="23"/>
      <c r="AJ18" s="9"/>
      <c r="AK18" s="9"/>
      <c r="AL18" s="10"/>
      <c r="AM18" s="10"/>
      <c r="AN18" s="10"/>
      <c r="AO18" s="10"/>
    </row>
    <row r="19" spans="1:41" ht="15.5" x14ac:dyDescent="0.35">
      <c r="A19" s="6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8"/>
      <c r="S19" s="68"/>
      <c r="U19" s="60" t="str">
        <f t="shared" si="0"/>
        <v/>
      </c>
      <c r="V19" s="61" t="str">
        <f t="shared" si="1"/>
        <v/>
      </c>
      <c r="W19" s="62" t="str">
        <f t="shared" si="2"/>
        <v/>
      </c>
      <c r="X19" s="62" t="str">
        <f t="shared" si="3"/>
        <v/>
      </c>
      <c r="Y19" s="62" t="str">
        <f t="shared" si="4"/>
        <v/>
      </c>
      <c r="Z19" s="62" t="str">
        <f t="shared" si="5"/>
        <v/>
      </c>
      <c r="AA19" s="71"/>
      <c r="AB19" s="13"/>
      <c r="AC19" s="23"/>
      <c r="AD19" s="23"/>
      <c r="AE19" s="23"/>
      <c r="AF19" s="15"/>
      <c r="AG19" s="23"/>
      <c r="AH19" s="23"/>
      <c r="AI19" s="23"/>
      <c r="AJ19" s="9"/>
      <c r="AK19" s="9"/>
      <c r="AL19" s="10"/>
      <c r="AM19" s="10"/>
      <c r="AN19" s="10"/>
      <c r="AO19" s="10"/>
    </row>
    <row r="20" spans="1:41" ht="15.75" customHeight="1" x14ac:dyDescent="0.35">
      <c r="A20" s="68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68"/>
      <c r="U20" s="31" t="str">
        <f t="shared" si="0"/>
        <v/>
      </c>
      <c r="V20" s="30" t="str">
        <f t="shared" si="1"/>
        <v/>
      </c>
      <c r="W20" s="32" t="str">
        <f t="shared" si="2"/>
        <v/>
      </c>
      <c r="X20" s="32" t="str">
        <f t="shared" si="3"/>
        <v/>
      </c>
      <c r="Y20" s="32" t="str">
        <f t="shared" si="4"/>
        <v/>
      </c>
      <c r="Z20" s="32" t="str">
        <f t="shared" si="5"/>
        <v/>
      </c>
      <c r="AA20" s="71"/>
      <c r="AB20" s="13"/>
      <c r="AC20" s="23"/>
      <c r="AD20" s="23"/>
      <c r="AE20" s="23"/>
      <c r="AF20" s="15"/>
      <c r="AG20" s="23"/>
      <c r="AH20" s="23"/>
      <c r="AI20" s="23"/>
      <c r="AJ20" s="9"/>
      <c r="AK20" s="9"/>
      <c r="AL20" s="10"/>
      <c r="AM20" s="10"/>
      <c r="AN20" s="10"/>
      <c r="AO20" s="10"/>
    </row>
    <row r="21" spans="1:41" ht="15.5" x14ac:dyDescent="0.35">
      <c r="A21" s="6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8"/>
      <c r="S21" s="68"/>
      <c r="U21" s="60" t="str">
        <f t="shared" si="0"/>
        <v/>
      </c>
      <c r="V21" s="61" t="str">
        <f t="shared" si="1"/>
        <v/>
      </c>
      <c r="W21" s="62" t="str">
        <f t="shared" si="2"/>
        <v/>
      </c>
      <c r="X21" s="62" t="str">
        <f t="shared" si="3"/>
        <v/>
      </c>
      <c r="Y21" s="62" t="str">
        <f t="shared" si="4"/>
        <v/>
      </c>
      <c r="Z21" s="62" t="str">
        <f t="shared" si="5"/>
        <v/>
      </c>
      <c r="AA21" s="71"/>
      <c r="AB21" s="13"/>
      <c r="AC21" s="23"/>
      <c r="AD21" s="23"/>
      <c r="AE21" s="23"/>
      <c r="AF21" s="15"/>
      <c r="AG21" s="23"/>
      <c r="AH21" s="23"/>
      <c r="AI21" s="23"/>
      <c r="AJ21" s="9"/>
      <c r="AK21" s="9"/>
      <c r="AL21" s="10"/>
      <c r="AM21" s="10"/>
      <c r="AN21" s="10"/>
      <c r="AO21" s="10"/>
    </row>
    <row r="22" spans="1:41" ht="15.5" x14ac:dyDescent="0.35">
      <c r="A22" s="68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68"/>
      <c r="U22" s="31" t="str">
        <f t="shared" si="0"/>
        <v/>
      </c>
      <c r="V22" s="30" t="str">
        <f t="shared" si="1"/>
        <v/>
      </c>
      <c r="W22" s="32" t="str">
        <f t="shared" si="2"/>
        <v/>
      </c>
      <c r="X22" s="32" t="str">
        <f t="shared" si="3"/>
        <v/>
      </c>
      <c r="Y22" s="32" t="str">
        <f t="shared" si="4"/>
        <v/>
      </c>
      <c r="Z22" s="32" t="str">
        <f t="shared" si="5"/>
        <v/>
      </c>
      <c r="AA22" s="71"/>
      <c r="AB22" s="96"/>
      <c r="AC22" s="96"/>
      <c r="AD22" s="96"/>
      <c r="AE22" s="96"/>
      <c r="AF22" s="96"/>
      <c r="AG22" s="11"/>
      <c r="AH22" s="11"/>
      <c r="AI22" s="8"/>
      <c r="AJ22" s="9"/>
      <c r="AK22" s="9"/>
      <c r="AL22" s="10"/>
      <c r="AM22" s="10"/>
      <c r="AN22" s="10"/>
      <c r="AO22" s="10"/>
    </row>
    <row r="23" spans="1:41" ht="15.5" x14ac:dyDescent="0.35">
      <c r="A23" s="6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8"/>
      <c r="S23" s="68"/>
      <c r="U23" s="60" t="str">
        <f t="shared" si="0"/>
        <v/>
      </c>
      <c r="V23" s="61" t="str">
        <f t="shared" si="1"/>
        <v/>
      </c>
      <c r="W23" s="62" t="str">
        <f t="shared" si="2"/>
        <v/>
      </c>
      <c r="X23" s="62" t="str">
        <f t="shared" si="3"/>
        <v/>
      </c>
      <c r="Y23" s="62" t="str">
        <f t="shared" si="4"/>
        <v/>
      </c>
      <c r="Z23" s="62" t="str">
        <f t="shared" si="5"/>
        <v/>
      </c>
      <c r="AA23" s="71"/>
      <c r="AB23" s="96"/>
      <c r="AC23" s="96"/>
      <c r="AD23" s="96"/>
      <c r="AE23" s="96"/>
      <c r="AF23" s="96"/>
      <c r="AG23" s="11"/>
      <c r="AH23" s="11"/>
      <c r="AI23" s="8"/>
      <c r="AJ23" s="9"/>
      <c r="AK23" s="9"/>
      <c r="AL23" s="10"/>
      <c r="AM23" s="10"/>
      <c r="AN23" s="10"/>
      <c r="AO23" s="10"/>
    </row>
    <row r="24" spans="1:41" ht="15.5" x14ac:dyDescent="0.25">
      <c r="A24" s="68"/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68"/>
      <c r="U24" s="31" t="str">
        <f t="shared" si="0"/>
        <v/>
      </c>
      <c r="V24" s="30" t="str">
        <f t="shared" si="1"/>
        <v/>
      </c>
      <c r="W24" s="32" t="str">
        <f t="shared" si="2"/>
        <v/>
      </c>
      <c r="X24" s="32" t="str">
        <f t="shared" si="3"/>
        <v/>
      </c>
      <c r="Y24" s="32" t="str">
        <f t="shared" si="4"/>
        <v/>
      </c>
      <c r="Z24" s="32" t="str">
        <f t="shared" si="5"/>
        <v/>
      </c>
      <c r="AA24" s="71"/>
      <c r="AB24" s="27"/>
      <c r="AC24" s="28"/>
      <c r="AD24" s="11"/>
      <c r="AE24" s="11"/>
      <c r="AF24" s="11"/>
      <c r="AG24" s="11"/>
      <c r="AH24" s="11"/>
      <c r="AI24" s="8"/>
      <c r="AJ24" s="9"/>
      <c r="AK24" s="9"/>
      <c r="AL24" s="10"/>
      <c r="AM24" s="10"/>
      <c r="AN24" s="10"/>
      <c r="AO24" s="10"/>
    </row>
    <row r="25" spans="1:41" ht="15.5" x14ac:dyDescent="0.25">
      <c r="A25" s="68"/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8"/>
      <c r="S25" s="68"/>
      <c r="U25" s="60" t="str">
        <f t="shared" si="0"/>
        <v/>
      </c>
      <c r="V25" s="61" t="str">
        <f t="shared" si="1"/>
        <v/>
      </c>
      <c r="W25" s="62" t="str">
        <f t="shared" si="2"/>
        <v/>
      </c>
      <c r="X25" s="62" t="str">
        <f t="shared" si="3"/>
        <v/>
      </c>
      <c r="Y25" s="62" t="str">
        <f t="shared" si="4"/>
        <v/>
      </c>
      <c r="Z25" s="62" t="str">
        <f t="shared" si="5"/>
        <v/>
      </c>
      <c r="AA25" s="71"/>
      <c r="AB25" s="27"/>
      <c r="AC25" s="28"/>
      <c r="AD25" s="11"/>
      <c r="AE25" s="11"/>
      <c r="AF25" s="11"/>
      <c r="AG25" s="11"/>
      <c r="AH25" s="11"/>
      <c r="AI25" s="8"/>
      <c r="AJ25" s="9"/>
      <c r="AK25" s="9"/>
      <c r="AL25" s="10"/>
      <c r="AM25" s="10"/>
      <c r="AN25" s="10"/>
      <c r="AO25" s="10"/>
    </row>
    <row r="26" spans="1:41" ht="18.75" customHeight="1" x14ac:dyDescent="0.45">
      <c r="A26" s="68"/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68"/>
      <c r="U26" s="31" t="str">
        <f t="shared" si="0"/>
        <v/>
      </c>
      <c r="V26" s="30" t="str">
        <f t="shared" si="1"/>
        <v/>
      </c>
      <c r="W26" s="32" t="str">
        <f t="shared" si="2"/>
        <v/>
      </c>
      <c r="X26" s="32" t="str">
        <f t="shared" si="3"/>
        <v/>
      </c>
      <c r="Y26" s="32" t="str">
        <f t="shared" si="4"/>
        <v/>
      </c>
      <c r="Z26" s="32" t="str">
        <f t="shared" si="5"/>
        <v/>
      </c>
      <c r="AA26" s="71"/>
      <c r="AB26" s="87"/>
      <c r="AC26" s="87"/>
      <c r="AD26" s="87"/>
      <c r="AE26" s="87"/>
      <c r="AF26" s="87"/>
      <c r="AG26" s="87"/>
      <c r="AH26" s="87"/>
      <c r="AI26" s="8"/>
      <c r="AJ26" s="9"/>
      <c r="AK26" s="9"/>
      <c r="AL26" s="10"/>
      <c r="AM26" s="10"/>
      <c r="AN26" s="10"/>
      <c r="AO26" s="10"/>
    </row>
    <row r="27" spans="1:41" ht="18.5" x14ac:dyDescent="0.35">
      <c r="A27" s="68"/>
      <c r="B27" s="46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9"/>
      <c r="R27" s="48"/>
      <c r="S27" s="68"/>
      <c r="U27" s="60" t="str">
        <f t="shared" si="0"/>
        <v/>
      </c>
      <c r="V27" s="61" t="str">
        <f t="shared" si="1"/>
        <v/>
      </c>
      <c r="W27" s="62" t="str">
        <f t="shared" si="2"/>
        <v/>
      </c>
      <c r="X27" s="62" t="str">
        <f t="shared" si="3"/>
        <v/>
      </c>
      <c r="Y27" s="62" t="str">
        <f t="shared" si="4"/>
        <v/>
      </c>
      <c r="Z27" s="62" t="str">
        <f t="shared" si="5"/>
        <v/>
      </c>
      <c r="AA27" s="71"/>
      <c r="AB27" s="93"/>
      <c r="AC27" s="93"/>
      <c r="AD27" s="93"/>
      <c r="AE27" s="93"/>
      <c r="AF27" s="93"/>
      <c r="AG27" s="93"/>
      <c r="AH27" s="93"/>
      <c r="AI27" s="8"/>
      <c r="AJ27" s="9"/>
      <c r="AK27" s="9"/>
      <c r="AL27" s="10"/>
      <c r="AM27" s="10"/>
      <c r="AN27" s="10"/>
      <c r="AO27" s="10"/>
    </row>
    <row r="28" spans="1:41" ht="15.5" x14ac:dyDescent="0.35">
      <c r="A28" s="68"/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68"/>
      <c r="U28" s="31" t="str">
        <f t="shared" si="0"/>
        <v/>
      </c>
      <c r="V28" s="30" t="str">
        <f t="shared" si="1"/>
        <v/>
      </c>
      <c r="W28" s="32" t="str">
        <f t="shared" si="2"/>
        <v/>
      </c>
      <c r="X28" s="32" t="str">
        <f t="shared" si="3"/>
        <v/>
      </c>
      <c r="Y28" s="32" t="str">
        <f t="shared" si="4"/>
        <v/>
      </c>
      <c r="Z28" s="32" t="str">
        <f t="shared" si="5"/>
        <v/>
      </c>
      <c r="AA28" s="71"/>
      <c r="AB28" s="13"/>
      <c r="AC28" s="13"/>
      <c r="AD28" s="13"/>
      <c r="AE28" s="26"/>
      <c r="AF28" s="26"/>
      <c r="AG28" s="26"/>
      <c r="AH28" s="26"/>
      <c r="AI28" s="8"/>
      <c r="AJ28" s="9"/>
      <c r="AK28" s="9"/>
      <c r="AL28" s="10"/>
      <c r="AM28" s="10"/>
      <c r="AN28" s="10"/>
      <c r="AO28" s="10"/>
    </row>
    <row r="29" spans="1:41" ht="15.5" x14ac:dyDescent="0.35">
      <c r="A29" s="68"/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2"/>
      <c r="S29" s="68"/>
      <c r="U29" s="63" t="str">
        <f t="shared" si="0"/>
        <v/>
      </c>
      <c r="V29" s="61" t="str">
        <f t="shared" si="1"/>
        <v/>
      </c>
      <c r="W29" s="64" t="str">
        <f t="shared" si="2"/>
        <v/>
      </c>
      <c r="X29" s="64" t="str">
        <f t="shared" si="3"/>
        <v/>
      </c>
      <c r="Y29" s="64" t="str">
        <f t="shared" si="4"/>
        <v/>
      </c>
      <c r="Z29" s="64" t="str">
        <f t="shared" si="5"/>
        <v/>
      </c>
      <c r="AA29" s="71"/>
      <c r="AB29" s="13"/>
      <c r="AC29" s="25"/>
      <c r="AD29" s="25"/>
      <c r="AE29" s="25"/>
      <c r="AF29" s="24"/>
      <c r="AG29" s="25"/>
      <c r="AH29" s="25"/>
      <c r="AI29" s="8"/>
      <c r="AJ29" s="9"/>
      <c r="AK29" s="9"/>
      <c r="AL29" s="10"/>
      <c r="AM29" s="10"/>
      <c r="AN29" s="10"/>
      <c r="AO29" s="10"/>
    </row>
    <row r="30" spans="1:41" ht="15.5" x14ac:dyDescent="0.35">
      <c r="A30" s="68"/>
      <c r="B30" s="18"/>
      <c r="C30" s="1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68"/>
      <c r="U30" s="31" t="str">
        <f t="shared" si="0"/>
        <v/>
      </c>
      <c r="V30" s="30" t="str">
        <f t="shared" si="1"/>
        <v/>
      </c>
      <c r="W30" s="32" t="str">
        <f t="shared" si="2"/>
        <v/>
      </c>
      <c r="X30" s="32" t="str">
        <f t="shared" si="3"/>
        <v/>
      </c>
      <c r="Y30" s="32" t="str">
        <f t="shared" si="4"/>
        <v/>
      </c>
      <c r="Z30" s="32" t="str">
        <f t="shared" si="5"/>
        <v/>
      </c>
      <c r="AA30" s="71"/>
      <c r="AB30" s="13"/>
      <c r="AC30" s="25"/>
      <c r="AD30" s="25"/>
      <c r="AE30" s="25"/>
      <c r="AF30" s="25"/>
      <c r="AG30" s="25"/>
      <c r="AH30" s="25"/>
      <c r="AI30" s="8"/>
      <c r="AJ30" s="9"/>
      <c r="AK30" s="9"/>
      <c r="AL30" s="10"/>
      <c r="AM30" s="10"/>
      <c r="AN30" s="10"/>
      <c r="AO30" s="10"/>
    </row>
    <row r="31" spans="1:41" ht="15.5" x14ac:dyDescent="0.35">
      <c r="A31" s="68"/>
      <c r="B31" s="50"/>
      <c r="C31" s="53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4"/>
      <c r="S31" s="68"/>
      <c r="U31" s="63" t="str">
        <f t="shared" si="0"/>
        <v/>
      </c>
      <c r="V31" s="61" t="str">
        <f t="shared" si="1"/>
        <v/>
      </c>
      <c r="W31" s="64" t="str">
        <f t="shared" si="2"/>
        <v/>
      </c>
      <c r="X31" s="64" t="str">
        <f t="shared" si="3"/>
        <v/>
      </c>
      <c r="Y31" s="64" t="str">
        <f t="shared" si="4"/>
        <v/>
      </c>
      <c r="Z31" s="64" t="str">
        <f t="shared" si="5"/>
        <v/>
      </c>
      <c r="AA31" s="71"/>
      <c r="AB31" s="13"/>
      <c r="AC31" s="25"/>
      <c r="AD31" s="25"/>
      <c r="AE31" s="25"/>
      <c r="AF31" s="25"/>
      <c r="AG31" s="25"/>
      <c r="AH31" s="25"/>
      <c r="AI31" s="8"/>
      <c r="AJ31" s="9"/>
      <c r="AK31" s="9"/>
      <c r="AL31" s="10"/>
      <c r="AM31" s="10"/>
      <c r="AN31" s="10"/>
      <c r="AO31" s="10"/>
    </row>
    <row r="32" spans="1:41" ht="15.5" x14ac:dyDescent="0.35">
      <c r="A32" s="68"/>
      <c r="B32" s="18"/>
      <c r="C32" s="1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68"/>
      <c r="U32" s="31" t="str">
        <f t="shared" si="0"/>
        <v/>
      </c>
      <c r="V32" s="30" t="str">
        <f t="shared" si="1"/>
        <v/>
      </c>
      <c r="W32" s="32" t="str">
        <f t="shared" si="2"/>
        <v/>
      </c>
      <c r="X32" s="32" t="str">
        <f t="shared" si="3"/>
        <v/>
      </c>
      <c r="Y32" s="32" t="str">
        <f t="shared" si="4"/>
        <v/>
      </c>
      <c r="Z32" s="32" t="str">
        <f t="shared" si="5"/>
        <v/>
      </c>
      <c r="AA32" s="71"/>
      <c r="AB32" s="13"/>
      <c r="AC32" s="25"/>
      <c r="AD32" s="25"/>
      <c r="AE32" s="25"/>
      <c r="AF32" s="25"/>
      <c r="AG32" s="25"/>
      <c r="AH32" s="25"/>
      <c r="AI32" s="8"/>
      <c r="AJ32" s="9"/>
      <c r="AK32" s="9"/>
      <c r="AL32" s="10"/>
      <c r="AM32" s="10"/>
      <c r="AN32" s="10"/>
      <c r="AO32" s="10"/>
    </row>
    <row r="33" spans="1:43" ht="15.5" x14ac:dyDescent="0.35">
      <c r="A33" s="68"/>
      <c r="B33" s="50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8"/>
      <c r="S33" s="68"/>
      <c r="U33" s="63" t="str">
        <f t="shared" si="0"/>
        <v/>
      </c>
      <c r="V33" s="61" t="str">
        <f t="shared" si="1"/>
        <v/>
      </c>
      <c r="W33" s="64" t="str">
        <f>IF($V33=1,U33,"")</f>
        <v/>
      </c>
      <c r="X33" s="64" t="str">
        <f t="shared" si="3"/>
        <v/>
      </c>
      <c r="Y33" s="64" t="str">
        <f t="shared" si="4"/>
        <v/>
      </c>
      <c r="Z33" s="64" t="str">
        <f t="shared" si="5"/>
        <v/>
      </c>
      <c r="AA33" s="71"/>
      <c r="AB33" s="13"/>
      <c r="AC33" s="14"/>
      <c r="AD33" s="14"/>
      <c r="AE33" s="14"/>
      <c r="AF33" s="14"/>
      <c r="AG33" s="14"/>
      <c r="AH33" s="14"/>
      <c r="AI33" s="8"/>
      <c r="AJ33" s="9"/>
      <c r="AK33" s="9"/>
      <c r="AL33" s="10"/>
      <c r="AM33" s="10"/>
      <c r="AN33" s="10"/>
      <c r="AO33" s="10"/>
    </row>
    <row r="34" spans="1:43" ht="15.75" customHeight="1" x14ac:dyDescent="0.35">
      <c r="A34" s="68"/>
      <c r="B34" s="18"/>
      <c r="C34" s="1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68"/>
      <c r="U34" s="31" t="str">
        <f t="shared" si="0"/>
        <v/>
      </c>
      <c r="V34" s="30" t="str">
        <f t="shared" si="1"/>
        <v/>
      </c>
      <c r="W34" s="32" t="str">
        <f>IF($V34=1,U34,"")</f>
        <v/>
      </c>
      <c r="X34" s="32" t="str">
        <f t="shared" si="3"/>
        <v/>
      </c>
      <c r="Y34" s="32" t="str">
        <f t="shared" si="4"/>
        <v/>
      </c>
      <c r="Z34" s="32" t="str">
        <f t="shared" si="5"/>
        <v/>
      </c>
      <c r="AA34" s="72"/>
      <c r="AB34" s="94"/>
      <c r="AC34" s="95"/>
      <c r="AD34" s="95"/>
      <c r="AE34" s="95"/>
      <c r="AF34" s="95"/>
      <c r="AG34" s="95"/>
      <c r="AH34" s="95"/>
      <c r="AI34" s="8"/>
      <c r="AJ34" s="9"/>
      <c r="AK34" s="9"/>
      <c r="AL34" s="10"/>
      <c r="AM34" s="10"/>
      <c r="AN34" s="10"/>
      <c r="AO34" s="10"/>
    </row>
    <row r="35" spans="1:43" ht="15.75" customHeight="1" x14ac:dyDescent="0.35">
      <c r="A35" s="68"/>
      <c r="B35" s="50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8"/>
      <c r="S35" s="68"/>
      <c r="U35" s="63" t="str">
        <f t="shared" si="0"/>
        <v/>
      </c>
      <c r="V35" s="61" t="str">
        <f t="shared" si="1"/>
        <v/>
      </c>
      <c r="W35" s="64" t="str">
        <f>IF($V35=1,U35,"")</f>
        <v/>
      </c>
      <c r="X35" s="64" t="str">
        <f t="shared" si="3"/>
        <v/>
      </c>
      <c r="Y35" s="64" t="str">
        <f t="shared" si="4"/>
        <v/>
      </c>
      <c r="Z35" s="64" t="str">
        <f t="shared" si="5"/>
        <v/>
      </c>
      <c r="AA35" s="72"/>
      <c r="AB35" s="94"/>
      <c r="AC35" s="95"/>
      <c r="AD35" s="95"/>
      <c r="AE35" s="95"/>
      <c r="AF35" s="95"/>
      <c r="AI35" s="8"/>
      <c r="AJ35" s="9"/>
      <c r="AK35" s="9"/>
      <c r="AL35" s="10"/>
      <c r="AM35" s="10"/>
      <c r="AN35" s="10"/>
      <c r="AO35" s="10"/>
    </row>
    <row r="36" spans="1:43" ht="15.75" customHeight="1" x14ac:dyDescent="0.35">
      <c r="A36" s="68"/>
      <c r="B36" s="18"/>
      <c r="C36" s="1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68"/>
      <c r="U36" s="31" t="str">
        <f t="shared" ref="U36:U58" si="6">IF(SUM(C36:R36)=0,"",AVERAGE(C36:R36))</f>
        <v/>
      </c>
      <c r="V36" s="30" t="str">
        <f t="shared" si="1"/>
        <v/>
      </c>
      <c r="W36" s="32" t="str">
        <f t="shared" si="2"/>
        <v/>
      </c>
      <c r="X36" s="32" t="str">
        <f t="shared" si="3"/>
        <v/>
      </c>
      <c r="Y36" s="32" t="str">
        <f t="shared" si="4"/>
        <v/>
      </c>
      <c r="Z36" s="32" t="str">
        <f t="shared" si="5"/>
        <v/>
      </c>
      <c r="AA36" s="72"/>
      <c r="AB36" s="94"/>
      <c r="AC36" s="95"/>
      <c r="AD36" s="95"/>
      <c r="AE36" s="95"/>
      <c r="AF36" s="95"/>
      <c r="AI36" s="8"/>
      <c r="AJ36" s="9"/>
      <c r="AK36" s="9"/>
      <c r="AL36" s="10"/>
      <c r="AM36" s="10"/>
      <c r="AN36" s="10"/>
      <c r="AO36" s="10"/>
    </row>
    <row r="37" spans="1:43" ht="15.75" customHeight="1" x14ac:dyDescent="0.35">
      <c r="A37" s="68"/>
      <c r="B37" s="50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8"/>
      <c r="S37" s="68"/>
      <c r="U37" s="63" t="str">
        <f t="shared" si="6"/>
        <v/>
      </c>
      <c r="V37" s="61" t="str">
        <f t="shared" si="1"/>
        <v/>
      </c>
      <c r="W37" s="64" t="str">
        <f t="shared" si="2"/>
        <v/>
      </c>
      <c r="X37" s="64" t="str">
        <f t="shared" si="3"/>
        <v/>
      </c>
      <c r="Y37" s="64" t="str">
        <f t="shared" si="4"/>
        <v/>
      </c>
      <c r="Z37" s="64" t="str">
        <f t="shared" si="5"/>
        <v/>
      </c>
      <c r="AA37" s="72"/>
      <c r="AB37" s="94"/>
      <c r="AC37" s="95"/>
      <c r="AD37" s="95"/>
      <c r="AE37" s="95"/>
      <c r="AF37" s="95"/>
      <c r="AI37" s="8"/>
      <c r="AJ37" s="9"/>
      <c r="AK37" s="9"/>
      <c r="AL37" s="10"/>
      <c r="AM37" s="10"/>
      <c r="AN37" s="10"/>
      <c r="AO37" s="10"/>
    </row>
    <row r="38" spans="1:43" ht="15.5" x14ac:dyDescent="0.25">
      <c r="A38" s="68"/>
      <c r="B38" s="18"/>
      <c r="C38" s="1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68"/>
      <c r="U38" s="31" t="str">
        <f t="shared" si="6"/>
        <v/>
      </c>
      <c r="V38" s="30" t="str">
        <f t="shared" si="1"/>
        <v/>
      </c>
      <c r="W38" s="32" t="str">
        <f t="shared" si="2"/>
        <v/>
      </c>
      <c r="X38" s="32" t="str">
        <f t="shared" si="3"/>
        <v/>
      </c>
      <c r="Y38" s="32" t="str">
        <f t="shared" si="4"/>
        <v/>
      </c>
      <c r="Z38" s="32" t="str">
        <f t="shared" si="5"/>
        <v/>
      </c>
      <c r="AA38" s="71"/>
      <c r="AB38" s="2"/>
      <c r="AC38" s="3"/>
      <c r="AI38" s="2"/>
      <c r="AJ38" s="3"/>
      <c r="AP38" s="8"/>
      <c r="AQ38" s="9"/>
    </row>
    <row r="39" spans="1:43" ht="15.5" x14ac:dyDescent="0.25">
      <c r="A39" s="68"/>
      <c r="B39" s="5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8"/>
      <c r="S39" s="68"/>
      <c r="U39" s="63" t="str">
        <f t="shared" si="6"/>
        <v/>
      </c>
      <c r="V39" s="61" t="str">
        <f t="shared" si="1"/>
        <v/>
      </c>
      <c r="W39" s="64" t="str">
        <f t="shared" si="2"/>
        <v/>
      </c>
      <c r="X39" s="64" t="str">
        <f t="shared" si="3"/>
        <v/>
      </c>
      <c r="Y39" s="64" t="str">
        <f t="shared" si="4"/>
        <v/>
      </c>
      <c r="Z39" s="64" t="str">
        <f t="shared" si="5"/>
        <v/>
      </c>
      <c r="AA39" s="71"/>
      <c r="AB39" s="86"/>
      <c r="AC39" s="86"/>
      <c r="AD39" s="86"/>
      <c r="AE39" s="86"/>
      <c r="AF39" s="86"/>
      <c r="AI39" s="2"/>
      <c r="AJ39" s="3"/>
      <c r="AP39" s="8"/>
      <c r="AQ39" s="9"/>
    </row>
    <row r="40" spans="1:43" ht="15.5" x14ac:dyDescent="0.25">
      <c r="A40" s="68"/>
      <c r="B40" s="18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68"/>
      <c r="U40" s="31" t="str">
        <f t="shared" si="6"/>
        <v/>
      </c>
      <c r="V40" s="30" t="str">
        <f t="shared" si="1"/>
        <v/>
      </c>
      <c r="W40" s="32" t="str">
        <f t="shared" si="2"/>
        <v/>
      </c>
      <c r="X40" s="32" t="str">
        <f t="shared" si="3"/>
        <v/>
      </c>
      <c r="Y40" s="32" t="str">
        <f t="shared" si="4"/>
        <v/>
      </c>
      <c r="Z40" s="32" t="str">
        <f t="shared" si="5"/>
        <v/>
      </c>
      <c r="AA40" s="71"/>
      <c r="AB40" s="86"/>
      <c r="AC40" s="86"/>
      <c r="AD40" s="86"/>
      <c r="AE40" s="86"/>
      <c r="AF40" s="86"/>
      <c r="AI40" s="2"/>
      <c r="AJ40" s="3"/>
      <c r="AP40" s="8"/>
      <c r="AQ40" s="9"/>
    </row>
    <row r="41" spans="1:43" ht="14.5" customHeight="1" x14ac:dyDescent="0.25">
      <c r="A41" s="68"/>
      <c r="B41" s="5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8"/>
      <c r="S41" s="68"/>
      <c r="U41" s="63" t="str">
        <f t="shared" si="6"/>
        <v/>
      </c>
      <c r="V41" s="61" t="str">
        <f t="shared" si="1"/>
        <v/>
      </c>
      <c r="W41" s="64" t="str">
        <f t="shared" si="2"/>
        <v/>
      </c>
      <c r="X41" s="64" t="str">
        <f t="shared" si="3"/>
        <v/>
      </c>
      <c r="Y41" s="64" t="str">
        <f t="shared" si="4"/>
        <v/>
      </c>
      <c r="Z41" s="64" t="str">
        <f t="shared" si="5"/>
        <v/>
      </c>
      <c r="AA41" s="71"/>
      <c r="AB41" s="86"/>
      <c r="AC41" s="86"/>
      <c r="AD41" s="86"/>
      <c r="AE41" s="86"/>
      <c r="AF41" s="86"/>
      <c r="AI41" s="2"/>
      <c r="AJ41" s="3"/>
      <c r="AP41" s="8"/>
      <c r="AQ41" s="9"/>
    </row>
    <row r="42" spans="1:43" ht="20.5" customHeight="1" x14ac:dyDescent="0.25">
      <c r="A42" s="68"/>
      <c r="B42" s="18"/>
      <c r="C42" s="1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68"/>
      <c r="U42" s="31" t="str">
        <f t="shared" si="6"/>
        <v/>
      </c>
      <c r="V42" s="30" t="str">
        <f t="shared" si="1"/>
        <v/>
      </c>
      <c r="W42" s="32" t="str">
        <f t="shared" si="2"/>
        <v/>
      </c>
      <c r="X42" s="32" t="str">
        <f t="shared" si="3"/>
        <v/>
      </c>
      <c r="Y42" s="32" t="str">
        <f t="shared" si="4"/>
        <v/>
      </c>
      <c r="Z42" s="32" t="str">
        <f t="shared" si="5"/>
        <v/>
      </c>
      <c r="AA42" s="71"/>
      <c r="AB42" s="86"/>
      <c r="AC42" s="86"/>
      <c r="AD42" s="86"/>
      <c r="AE42" s="86"/>
      <c r="AF42" s="86"/>
      <c r="AI42" s="2"/>
      <c r="AJ42" s="3"/>
      <c r="AP42" s="8"/>
      <c r="AQ42" s="9"/>
    </row>
    <row r="43" spans="1:43" ht="15.5" x14ac:dyDescent="0.25">
      <c r="A43" s="68"/>
      <c r="B43" s="50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8"/>
      <c r="S43" s="68"/>
      <c r="U43" s="63" t="str">
        <f t="shared" si="6"/>
        <v/>
      </c>
      <c r="V43" s="61" t="str">
        <f t="shared" si="1"/>
        <v/>
      </c>
      <c r="W43" s="64" t="str">
        <f t="shared" si="2"/>
        <v/>
      </c>
      <c r="X43" s="64" t="str">
        <f t="shared" si="3"/>
        <v/>
      </c>
      <c r="Y43" s="64" t="str">
        <f t="shared" si="4"/>
        <v/>
      </c>
      <c r="Z43" s="64" t="str">
        <f t="shared" si="5"/>
        <v/>
      </c>
      <c r="AA43" s="71"/>
      <c r="AI43" s="2"/>
      <c r="AJ43" s="3"/>
      <c r="AP43" s="8"/>
      <c r="AQ43" s="9"/>
    </row>
    <row r="44" spans="1:43" ht="15.5" x14ac:dyDescent="0.25">
      <c r="A44" s="68"/>
      <c r="B44" s="18"/>
      <c r="C44" s="19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8"/>
      <c r="U44" s="31" t="str">
        <f t="shared" si="6"/>
        <v/>
      </c>
      <c r="V44" s="30" t="str">
        <f t="shared" si="1"/>
        <v/>
      </c>
      <c r="W44" s="32" t="str">
        <f t="shared" si="2"/>
        <v/>
      </c>
      <c r="X44" s="32" t="str">
        <f t="shared" si="3"/>
        <v/>
      </c>
      <c r="Y44" s="32" t="str">
        <f t="shared" si="4"/>
        <v/>
      </c>
      <c r="Z44" s="32" t="str">
        <f t="shared" si="5"/>
        <v/>
      </c>
      <c r="AA44" s="71"/>
      <c r="AI44" s="2"/>
      <c r="AJ44" s="3"/>
      <c r="AP44" s="8"/>
      <c r="AQ44" s="9"/>
    </row>
    <row r="45" spans="1:43" ht="15.5" x14ac:dyDescent="0.25">
      <c r="A45" s="68"/>
      <c r="B45" s="50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8"/>
      <c r="S45" s="68"/>
      <c r="U45" s="63" t="str">
        <f t="shared" si="6"/>
        <v/>
      </c>
      <c r="V45" s="61" t="str">
        <f t="shared" si="1"/>
        <v/>
      </c>
      <c r="W45" s="64" t="str">
        <f t="shared" si="2"/>
        <v/>
      </c>
      <c r="X45" s="64" t="str">
        <f t="shared" si="3"/>
        <v/>
      </c>
      <c r="Y45" s="64" t="str">
        <f t="shared" si="4"/>
        <v/>
      </c>
      <c r="Z45" s="64" t="str">
        <f t="shared" si="5"/>
        <v/>
      </c>
      <c r="AA45" s="71"/>
      <c r="AB45" s="2"/>
      <c r="AC45" s="3"/>
      <c r="AI45" s="8"/>
      <c r="AJ45" s="9"/>
      <c r="AP45" s="8"/>
      <c r="AQ45" s="9"/>
    </row>
    <row r="46" spans="1:43" ht="15.5" x14ac:dyDescent="0.25">
      <c r="A46" s="68"/>
      <c r="B46" s="18"/>
      <c r="C46" s="19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8"/>
      <c r="U46" s="31" t="str">
        <f t="shared" si="6"/>
        <v/>
      </c>
      <c r="V46" s="30" t="str">
        <f t="shared" si="1"/>
        <v/>
      </c>
      <c r="W46" s="32" t="str">
        <f t="shared" si="2"/>
        <v/>
      </c>
      <c r="X46" s="32" t="str">
        <f t="shared" si="3"/>
        <v/>
      </c>
      <c r="Y46" s="32" t="str">
        <f t="shared" si="4"/>
        <v/>
      </c>
      <c r="Z46" s="32" t="str">
        <f t="shared" si="5"/>
        <v/>
      </c>
      <c r="AA46" s="71"/>
      <c r="AB46" s="2"/>
      <c r="AC46" s="3"/>
      <c r="AI46" s="8"/>
      <c r="AJ46" s="9"/>
      <c r="AP46" s="8"/>
      <c r="AQ46" s="9"/>
    </row>
    <row r="47" spans="1:43" ht="15.5" x14ac:dyDescent="0.25">
      <c r="A47" s="68"/>
      <c r="B47" s="50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8"/>
      <c r="S47" s="68"/>
      <c r="U47" s="63" t="str">
        <f t="shared" si="6"/>
        <v/>
      </c>
      <c r="V47" s="61" t="str">
        <f t="shared" si="1"/>
        <v/>
      </c>
      <c r="W47" s="64" t="str">
        <f t="shared" si="2"/>
        <v/>
      </c>
      <c r="X47" s="64" t="str">
        <f t="shared" si="3"/>
        <v/>
      </c>
      <c r="Y47" s="64" t="str">
        <f t="shared" si="4"/>
        <v/>
      </c>
      <c r="Z47" s="64" t="str">
        <f t="shared" si="5"/>
        <v/>
      </c>
      <c r="AA47" s="71"/>
      <c r="AB47" s="2"/>
      <c r="AC47" s="3"/>
      <c r="AI47" s="8"/>
      <c r="AJ47" s="9"/>
      <c r="AP47" s="8"/>
      <c r="AQ47" s="9"/>
    </row>
    <row r="48" spans="1:43" ht="15.5" x14ac:dyDescent="0.25">
      <c r="A48" s="68"/>
      <c r="B48" s="18"/>
      <c r="C48" s="19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68"/>
      <c r="U48" s="31" t="str">
        <f t="shared" si="6"/>
        <v/>
      </c>
      <c r="V48" s="30" t="str">
        <f t="shared" si="1"/>
        <v/>
      </c>
      <c r="W48" s="32" t="str">
        <f t="shared" si="2"/>
        <v/>
      </c>
      <c r="X48" s="32" t="str">
        <f t="shared" si="3"/>
        <v/>
      </c>
      <c r="Y48" s="32" t="str">
        <f t="shared" si="4"/>
        <v/>
      </c>
      <c r="Z48" s="32" t="str">
        <f t="shared" si="5"/>
        <v/>
      </c>
      <c r="AA48" s="71"/>
      <c r="AB48" s="2"/>
      <c r="AC48" s="3"/>
      <c r="AI48" s="8"/>
      <c r="AJ48" s="9"/>
      <c r="AP48" s="8"/>
      <c r="AQ48" s="9"/>
    </row>
    <row r="49" spans="1:43" ht="15.5" x14ac:dyDescent="0.25">
      <c r="A49" s="68"/>
      <c r="B49" s="50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8"/>
      <c r="S49" s="68"/>
      <c r="U49" s="63" t="str">
        <f t="shared" si="6"/>
        <v/>
      </c>
      <c r="V49" s="61" t="str">
        <f t="shared" si="1"/>
        <v/>
      </c>
      <c r="W49" s="64" t="str">
        <f t="shared" si="2"/>
        <v/>
      </c>
      <c r="X49" s="64" t="str">
        <f t="shared" si="3"/>
        <v/>
      </c>
      <c r="Y49" s="64" t="str">
        <f t="shared" si="4"/>
        <v/>
      </c>
      <c r="Z49" s="64" t="str">
        <f t="shared" si="5"/>
        <v/>
      </c>
      <c r="AA49" s="71"/>
      <c r="AB49" s="2"/>
      <c r="AC49" s="3"/>
      <c r="AI49" s="8"/>
      <c r="AJ49" s="9"/>
      <c r="AP49" s="8"/>
      <c r="AQ49" s="9"/>
    </row>
    <row r="50" spans="1:43" ht="15.5" x14ac:dyDescent="0.25">
      <c r="A50" s="68"/>
      <c r="B50" s="18"/>
      <c r="C50" s="19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20"/>
      <c r="R50" s="17"/>
      <c r="S50" s="68"/>
      <c r="U50" s="31" t="str">
        <f t="shared" si="6"/>
        <v/>
      </c>
      <c r="V50" s="30" t="str">
        <f t="shared" si="1"/>
        <v/>
      </c>
      <c r="W50" s="32" t="str">
        <f t="shared" si="2"/>
        <v/>
      </c>
      <c r="X50" s="32" t="str">
        <f t="shared" si="3"/>
        <v/>
      </c>
      <c r="Y50" s="32" t="str">
        <f t="shared" si="4"/>
        <v/>
      </c>
      <c r="Z50" s="32" t="str">
        <f t="shared" si="5"/>
        <v/>
      </c>
      <c r="AA50" s="71"/>
      <c r="AB50" s="2"/>
      <c r="AC50" s="3"/>
      <c r="AI50" s="8"/>
      <c r="AJ50" s="9"/>
      <c r="AP50" s="8"/>
      <c r="AQ50" s="9"/>
    </row>
    <row r="51" spans="1:43" ht="15.5" x14ac:dyDescent="0.25">
      <c r="A51" s="68"/>
      <c r="B51" s="50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8"/>
      <c r="S51" s="68"/>
      <c r="U51" s="63" t="str">
        <f t="shared" si="6"/>
        <v/>
      </c>
      <c r="V51" s="61" t="str">
        <f t="shared" si="1"/>
        <v/>
      </c>
      <c r="W51" s="64" t="str">
        <f t="shared" si="2"/>
        <v/>
      </c>
      <c r="X51" s="64" t="str">
        <f t="shared" si="3"/>
        <v/>
      </c>
      <c r="Y51" s="64" t="str">
        <f t="shared" si="4"/>
        <v/>
      </c>
      <c r="Z51" s="64" t="str">
        <f t="shared" si="5"/>
        <v/>
      </c>
      <c r="AA51" s="71"/>
      <c r="AB51" s="2"/>
      <c r="AC51" s="3"/>
      <c r="AI51" s="8"/>
      <c r="AJ51" s="9"/>
      <c r="AP51" s="8"/>
      <c r="AQ51" s="9"/>
    </row>
    <row r="52" spans="1:43" ht="15.5" x14ac:dyDescent="0.25">
      <c r="A52" s="68"/>
      <c r="B52" s="18"/>
      <c r="C52" s="19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7"/>
      <c r="S52" s="68"/>
      <c r="U52" s="31" t="str">
        <f t="shared" si="6"/>
        <v/>
      </c>
      <c r="V52" s="30" t="str">
        <f t="shared" si="1"/>
        <v/>
      </c>
      <c r="W52" s="32" t="str">
        <f t="shared" si="2"/>
        <v/>
      </c>
      <c r="X52" s="32" t="str">
        <f t="shared" si="3"/>
        <v/>
      </c>
      <c r="Y52" s="32" t="str">
        <f t="shared" si="4"/>
        <v/>
      </c>
      <c r="Z52" s="32" t="str">
        <f t="shared" si="5"/>
        <v/>
      </c>
      <c r="AA52" s="71"/>
      <c r="AB52" s="2"/>
      <c r="AC52" s="3"/>
      <c r="AI52" s="8"/>
      <c r="AJ52" s="9"/>
      <c r="AP52" s="8"/>
      <c r="AQ52" s="9"/>
    </row>
    <row r="53" spans="1:43" ht="15.5" x14ac:dyDescent="0.25">
      <c r="A53" s="68"/>
      <c r="B53" s="50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8"/>
      <c r="S53" s="68"/>
      <c r="U53" s="63" t="str">
        <f t="shared" si="6"/>
        <v/>
      </c>
      <c r="V53" s="61" t="str">
        <f t="shared" si="1"/>
        <v/>
      </c>
      <c r="W53" s="64" t="str">
        <f t="shared" si="2"/>
        <v/>
      </c>
      <c r="X53" s="64" t="str">
        <f t="shared" si="3"/>
        <v/>
      </c>
      <c r="Y53" s="64" t="str">
        <f t="shared" si="4"/>
        <v/>
      </c>
      <c r="Z53" s="64" t="str">
        <f t="shared" si="5"/>
        <v/>
      </c>
      <c r="AA53" s="71"/>
      <c r="AB53" s="2"/>
      <c r="AC53" s="3"/>
      <c r="AI53" s="8"/>
      <c r="AJ53" s="9"/>
      <c r="AP53" s="8"/>
      <c r="AQ53" s="9"/>
    </row>
    <row r="54" spans="1:43" ht="15.5" x14ac:dyDescent="0.25">
      <c r="A54" s="68"/>
      <c r="B54" s="18"/>
      <c r="C54" s="19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7"/>
      <c r="S54" s="68"/>
      <c r="U54" s="31" t="str">
        <f t="shared" si="6"/>
        <v/>
      </c>
      <c r="V54" s="30" t="str">
        <f t="shared" si="1"/>
        <v/>
      </c>
      <c r="W54" s="32" t="str">
        <f t="shared" si="2"/>
        <v/>
      </c>
      <c r="X54" s="32" t="str">
        <f t="shared" si="3"/>
        <v/>
      </c>
      <c r="Y54" s="64" t="str">
        <f t="shared" si="4"/>
        <v/>
      </c>
      <c r="Z54" s="32" t="str">
        <f t="shared" si="5"/>
        <v/>
      </c>
      <c r="AA54" s="71"/>
      <c r="AB54" s="2"/>
      <c r="AC54" s="3"/>
      <c r="AI54" s="8"/>
      <c r="AJ54" s="9"/>
      <c r="AP54" s="8"/>
      <c r="AQ54" s="9"/>
    </row>
    <row r="55" spans="1:43" ht="15.5" x14ac:dyDescent="0.25">
      <c r="A55" s="68"/>
      <c r="B55" s="55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8"/>
      <c r="S55" s="68"/>
      <c r="U55" s="63" t="str">
        <f t="shared" si="6"/>
        <v/>
      </c>
      <c r="V55" s="61" t="str">
        <f t="shared" si="1"/>
        <v/>
      </c>
      <c r="W55" s="64" t="str">
        <f t="shared" si="2"/>
        <v/>
      </c>
      <c r="X55" s="64" t="str">
        <f t="shared" si="3"/>
        <v/>
      </c>
      <c r="Y55" s="64" t="str">
        <f t="shared" si="4"/>
        <v/>
      </c>
      <c r="Z55" s="64" t="str">
        <f t="shared" si="5"/>
        <v/>
      </c>
      <c r="AA55" s="71"/>
      <c r="AB55" s="2"/>
      <c r="AC55" s="3"/>
      <c r="AI55" s="8"/>
      <c r="AJ55" s="9"/>
      <c r="AP55" s="8"/>
      <c r="AQ55" s="9"/>
    </row>
    <row r="56" spans="1:43" ht="15.5" x14ac:dyDescent="0.25">
      <c r="A56" s="68"/>
      <c r="B56" s="18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  <c r="S56" s="68"/>
      <c r="U56" s="31" t="str">
        <f t="shared" si="6"/>
        <v/>
      </c>
      <c r="V56" s="30" t="str">
        <f t="shared" si="1"/>
        <v/>
      </c>
      <c r="W56" s="32" t="str">
        <f t="shared" si="2"/>
        <v/>
      </c>
      <c r="X56" s="32" t="str">
        <f t="shared" si="3"/>
        <v/>
      </c>
      <c r="Y56" s="32" t="str">
        <f t="shared" si="4"/>
        <v/>
      </c>
      <c r="Z56" s="32" t="str">
        <f t="shared" si="5"/>
        <v/>
      </c>
      <c r="AA56" s="71"/>
      <c r="AB56" s="2"/>
      <c r="AC56" s="3"/>
      <c r="AI56" s="8"/>
      <c r="AJ56" s="9"/>
      <c r="AP56" s="8"/>
      <c r="AQ56" s="9"/>
    </row>
    <row r="57" spans="1:43" ht="15.5" x14ac:dyDescent="0.25">
      <c r="A57" s="68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8"/>
      <c r="S57" s="68"/>
      <c r="U57" s="63" t="str">
        <f t="shared" si="6"/>
        <v/>
      </c>
      <c r="V57" s="61" t="str">
        <f t="shared" si="1"/>
        <v/>
      </c>
      <c r="W57" s="64" t="str">
        <f t="shared" si="2"/>
        <v/>
      </c>
      <c r="X57" s="64" t="str">
        <f t="shared" si="3"/>
        <v/>
      </c>
      <c r="Y57" s="64" t="str">
        <f t="shared" si="4"/>
        <v/>
      </c>
      <c r="Z57" s="64" t="str">
        <f t="shared" si="5"/>
        <v/>
      </c>
      <c r="AA57" s="71"/>
      <c r="AB57" s="2"/>
      <c r="AC57" s="3"/>
      <c r="AI57" s="8"/>
      <c r="AJ57" s="9"/>
      <c r="AP57" s="8"/>
      <c r="AQ57" s="9"/>
    </row>
    <row r="58" spans="1:43" ht="15.5" x14ac:dyDescent="0.25">
      <c r="A58" s="68"/>
      <c r="B58" s="18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7"/>
      <c r="S58" s="68"/>
      <c r="U58" s="31" t="str">
        <f t="shared" si="6"/>
        <v/>
      </c>
      <c r="V58" s="30" t="str">
        <f t="shared" si="1"/>
        <v/>
      </c>
      <c r="W58" s="32" t="str">
        <f t="shared" si="2"/>
        <v/>
      </c>
      <c r="X58" s="32" t="str">
        <f t="shared" si="3"/>
        <v/>
      </c>
      <c r="Y58" s="32" t="str">
        <f t="shared" si="4"/>
        <v/>
      </c>
      <c r="Z58" s="32" t="str">
        <f t="shared" si="5"/>
        <v/>
      </c>
      <c r="AA58" s="71"/>
      <c r="AB58" s="2"/>
      <c r="AC58" s="3"/>
      <c r="AI58" s="8"/>
      <c r="AJ58" s="9"/>
    </row>
    <row r="59" spans="1:43" ht="15.5" x14ac:dyDescent="0.25">
      <c r="A59" s="68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AB59" s="2"/>
      <c r="AC59" s="3"/>
      <c r="AI59" s="8"/>
      <c r="AJ59" s="9"/>
    </row>
    <row r="60" spans="1:43" ht="16" thickBot="1" x14ac:dyDescent="0.3">
      <c r="A60" s="68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AB60" s="2"/>
      <c r="AC60" s="3"/>
      <c r="AI60" s="8"/>
      <c r="AJ60" s="9"/>
    </row>
    <row r="61" spans="1:43" ht="15.5" x14ac:dyDescent="0.25">
      <c r="A61" s="68"/>
      <c r="T61" s="101" t="s">
        <v>10</v>
      </c>
      <c r="U61" s="102"/>
      <c r="V61" s="74" t="e">
        <f>ROUND(AVERAGE(U4:U58),2)</f>
        <v>#DIV/0!</v>
      </c>
      <c r="X61" s="107" t="s">
        <v>15</v>
      </c>
      <c r="Y61" s="108"/>
      <c r="Z61" s="108"/>
      <c r="AA61" s="109"/>
      <c r="AB61" s="2"/>
      <c r="AC61" s="3"/>
      <c r="AI61" s="8"/>
      <c r="AJ61" s="9"/>
    </row>
    <row r="62" spans="1:43" ht="15.5" x14ac:dyDescent="0.25">
      <c r="A62" s="68"/>
      <c r="B62" s="59" t="s">
        <v>32</v>
      </c>
      <c r="C62" s="110" t="s">
        <v>28</v>
      </c>
      <c r="D62" s="110"/>
      <c r="E62" s="110"/>
      <c r="F62" s="110" t="s">
        <v>29</v>
      </c>
      <c r="G62" s="110"/>
      <c r="T62" s="99" t="s">
        <v>6</v>
      </c>
      <c r="U62" s="100"/>
      <c r="V62" s="75" t="e">
        <f>ROUND(STDEV(U4:U58),2)</f>
        <v>#DIV/0!</v>
      </c>
      <c r="X62" s="103" t="s">
        <v>30</v>
      </c>
      <c r="Y62" s="104"/>
      <c r="Z62" s="38" t="e">
        <f>(V61+V64)</f>
        <v>#DIV/0!</v>
      </c>
      <c r="AA62" s="79"/>
      <c r="AB62" s="2"/>
      <c r="AC62" s="3"/>
      <c r="AI62" s="8"/>
      <c r="AJ62" s="9"/>
    </row>
    <row r="63" spans="1:43" ht="15.5" x14ac:dyDescent="0.25">
      <c r="A63" s="68"/>
      <c r="B63" s="30">
        <v>1</v>
      </c>
      <c r="C63" s="89"/>
      <c r="D63" s="89"/>
      <c r="E63" s="89"/>
      <c r="F63" s="89"/>
      <c r="G63" s="89"/>
      <c r="T63" s="99" t="s">
        <v>11</v>
      </c>
      <c r="U63" s="100"/>
      <c r="V63" s="76" t="e">
        <f>V62/V61</f>
        <v>#DIV/0!</v>
      </c>
      <c r="X63" s="105" t="s">
        <v>12</v>
      </c>
      <c r="Y63" s="106"/>
      <c r="Z63" s="37" t="e">
        <f>V61</f>
        <v>#DIV/0!</v>
      </c>
      <c r="AA63" s="81" t="e">
        <f>Z62</f>
        <v>#DIV/0!</v>
      </c>
      <c r="AB63" s="2"/>
      <c r="AC63" s="3"/>
      <c r="AI63" s="8"/>
      <c r="AJ63" s="9"/>
    </row>
    <row r="64" spans="1:43" ht="18.75" customHeight="1" thickBot="1" x14ac:dyDescent="0.3">
      <c r="A64" s="68"/>
      <c r="B64" s="61">
        <v>2</v>
      </c>
      <c r="C64" s="88"/>
      <c r="D64" s="88"/>
      <c r="E64" s="88"/>
      <c r="F64" s="88"/>
      <c r="G64" s="88"/>
      <c r="T64" s="97" t="s">
        <v>27</v>
      </c>
      <c r="U64" s="98"/>
      <c r="V64" s="78" t="e">
        <f>IF(V63&gt;50%,V62*0.5,IF(V63&lt;20%,V62*1.5,V62))</f>
        <v>#DIV/0!</v>
      </c>
      <c r="X64" s="103" t="s">
        <v>13</v>
      </c>
      <c r="Y64" s="104"/>
      <c r="Z64" s="39" t="e">
        <f>(V61-V64)</f>
        <v>#DIV/0!</v>
      </c>
      <c r="AA64" s="82" t="e">
        <f>Z63</f>
        <v>#DIV/0!</v>
      </c>
      <c r="AB64" s="2"/>
      <c r="AC64" s="3"/>
      <c r="AI64" s="8"/>
      <c r="AJ64" s="9"/>
    </row>
    <row r="65" spans="1:35" ht="17.25" customHeight="1" thickBot="1" x14ac:dyDescent="0.4">
      <c r="A65" s="68"/>
      <c r="B65" s="30">
        <v>3</v>
      </c>
      <c r="C65" s="111"/>
      <c r="D65" s="111"/>
      <c r="E65" s="111"/>
      <c r="F65" s="89"/>
      <c r="G65" s="89"/>
      <c r="T65" s="29"/>
      <c r="X65" s="90" t="s">
        <v>14</v>
      </c>
      <c r="Y65" s="91"/>
      <c r="Z65" s="83" t="e">
        <f>Z64</f>
        <v>#DIV/0!</v>
      </c>
      <c r="AA65" s="80"/>
      <c r="AG65" s="11"/>
      <c r="AH65" s="11"/>
      <c r="AI65" s="11"/>
    </row>
    <row r="66" spans="1:35" x14ac:dyDescent="0.35">
      <c r="A66" s="68"/>
      <c r="B66" s="61">
        <v>4</v>
      </c>
      <c r="C66" s="112"/>
      <c r="D66" s="112"/>
      <c r="E66" s="112"/>
      <c r="F66" s="88"/>
      <c r="G66" s="88"/>
      <c r="T66" s="29"/>
      <c r="U66" s="73" t="s">
        <v>7</v>
      </c>
      <c r="V66" s="84" t="s">
        <v>8</v>
      </c>
    </row>
    <row r="67" spans="1:35" x14ac:dyDescent="0.35">
      <c r="A67" s="68"/>
      <c r="B67" s="30">
        <v>5</v>
      </c>
      <c r="C67" s="111"/>
      <c r="D67" s="111"/>
      <c r="E67" s="111"/>
      <c r="F67" s="89"/>
      <c r="G67" s="89"/>
      <c r="T67" s="29"/>
      <c r="U67" s="85">
        <v>1</v>
      </c>
      <c r="V67" s="75">
        <f>COUNTIF($V$4:$V$58,U67)</f>
        <v>0</v>
      </c>
    </row>
    <row r="68" spans="1:35" x14ac:dyDescent="0.35">
      <c r="A68" s="68"/>
      <c r="B68" s="61">
        <v>6</v>
      </c>
      <c r="C68" s="88"/>
      <c r="D68" s="88"/>
      <c r="E68" s="88"/>
      <c r="F68" s="88"/>
      <c r="G68" s="88"/>
      <c r="T68" s="29"/>
      <c r="U68" s="85">
        <v>2</v>
      </c>
      <c r="V68" s="75">
        <f>COUNTIF($V$4:$V$58,U68)</f>
        <v>0</v>
      </c>
    </row>
    <row r="69" spans="1:35" x14ac:dyDescent="0.35">
      <c r="A69" s="68"/>
      <c r="B69" s="30">
        <v>7</v>
      </c>
      <c r="C69" s="89"/>
      <c r="D69" s="89"/>
      <c r="E69" s="89"/>
      <c r="F69" s="89"/>
      <c r="G69" s="89"/>
      <c r="T69" s="29"/>
      <c r="U69" s="85">
        <v>3</v>
      </c>
      <c r="V69" s="75">
        <f>COUNTIF($V$4:$V$58,U69)</f>
        <v>0</v>
      </c>
    </row>
    <row r="70" spans="1:35" x14ac:dyDescent="0.35">
      <c r="A70" s="68"/>
      <c r="B70" s="61">
        <v>8</v>
      </c>
      <c r="C70" s="88"/>
      <c r="D70" s="88"/>
      <c r="E70" s="88"/>
      <c r="F70" s="88"/>
      <c r="G70" s="88"/>
      <c r="T70" s="29"/>
      <c r="U70" s="85">
        <v>4</v>
      </c>
      <c r="V70" s="75">
        <f>COUNTIF($V$4:$V$58,U70)</f>
        <v>0</v>
      </c>
    </row>
    <row r="71" spans="1:35" ht="15" thickBot="1" x14ac:dyDescent="0.4">
      <c r="A71" s="68"/>
      <c r="B71" s="30">
        <v>9</v>
      </c>
      <c r="C71" s="89"/>
      <c r="D71" s="89"/>
      <c r="E71" s="89"/>
      <c r="F71" s="89"/>
      <c r="G71" s="89"/>
      <c r="T71" s="29"/>
      <c r="U71" s="77" t="s">
        <v>1</v>
      </c>
      <c r="V71" s="78">
        <f>SUM(V67:V70)</f>
        <v>0</v>
      </c>
    </row>
    <row r="72" spans="1:35" x14ac:dyDescent="0.35">
      <c r="A72" s="68"/>
      <c r="B72" s="61">
        <v>10</v>
      </c>
      <c r="C72" s="88"/>
      <c r="D72" s="88"/>
      <c r="E72" s="88"/>
      <c r="F72" s="88"/>
      <c r="G72" s="88"/>
    </row>
    <row r="73" spans="1:35" x14ac:dyDescent="0.35">
      <c r="A73" s="68"/>
      <c r="B73" s="30">
        <v>11</v>
      </c>
      <c r="C73" s="89"/>
      <c r="D73" s="89"/>
      <c r="E73" s="89"/>
      <c r="F73" s="89"/>
      <c r="G73" s="89"/>
    </row>
    <row r="74" spans="1:35" x14ac:dyDescent="0.35">
      <c r="A74" s="68"/>
      <c r="B74" s="61">
        <v>12</v>
      </c>
      <c r="C74" s="88"/>
      <c r="D74" s="88"/>
      <c r="E74" s="88"/>
      <c r="F74" s="88"/>
      <c r="G74" s="88"/>
      <c r="U74" s="92"/>
      <c r="V74" s="92"/>
      <c r="W74" s="92"/>
      <c r="X74" s="12"/>
      <c r="Y74" s="12"/>
      <c r="Z74" s="12"/>
      <c r="AA74" s="12"/>
    </row>
    <row r="75" spans="1:35" x14ac:dyDescent="0.35">
      <c r="A75" s="68"/>
      <c r="B75" s="30">
        <v>13</v>
      </c>
      <c r="C75" s="89"/>
      <c r="D75" s="89"/>
      <c r="E75" s="89"/>
      <c r="F75" s="89"/>
      <c r="G75" s="89"/>
      <c r="U75" s="40"/>
      <c r="V75" s="41"/>
      <c r="W75" s="41"/>
      <c r="X75" s="5"/>
      <c r="Y75" s="5"/>
      <c r="Z75" s="5"/>
      <c r="AA75" s="5"/>
    </row>
    <row r="76" spans="1:35" x14ac:dyDescent="0.35">
      <c r="A76" s="68"/>
      <c r="B76" s="61">
        <v>14</v>
      </c>
      <c r="C76" s="88"/>
      <c r="D76" s="88"/>
      <c r="E76" s="88"/>
      <c r="F76" s="88"/>
      <c r="G76" s="88"/>
      <c r="U76" s="40"/>
      <c r="V76" s="41"/>
      <c r="W76" s="41"/>
      <c r="X76" s="5"/>
      <c r="Y76" s="5"/>
      <c r="Z76" s="5"/>
      <c r="AA76" s="5"/>
    </row>
    <row r="77" spans="1:35" x14ac:dyDescent="0.35">
      <c r="A77" s="68"/>
      <c r="B77" s="30">
        <v>15</v>
      </c>
      <c r="C77" s="89"/>
      <c r="D77" s="89"/>
      <c r="E77" s="89"/>
      <c r="F77" s="89"/>
      <c r="G77" s="89"/>
      <c r="U77" s="40"/>
      <c r="V77" s="41"/>
      <c r="W77" s="6"/>
      <c r="X77" s="6"/>
      <c r="Y77" s="6"/>
      <c r="Z77" s="6"/>
      <c r="AA77" s="6"/>
    </row>
    <row r="78" spans="1:35" x14ac:dyDescent="0.35">
      <c r="A78" s="68"/>
      <c r="B78" s="61">
        <v>16</v>
      </c>
      <c r="C78" s="88"/>
      <c r="D78" s="88"/>
      <c r="E78" s="88"/>
      <c r="F78" s="88"/>
      <c r="G78" s="88"/>
      <c r="U78" s="40"/>
      <c r="V78" s="6"/>
      <c r="W78" s="7"/>
      <c r="X78" s="7"/>
      <c r="Y78" s="7"/>
      <c r="Z78" s="7"/>
      <c r="AA78" s="7"/>
    </row>
    <row r="80" spans="1:35" x14ac:dyDescent="0.35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98" spans="8:8" x14ac:dyDescent="0.35">
      <c r="H98" s="22"/>
    </row>
  </sheetData>
  <mergeCells count="70">
    <mergeCell ref="AB34:AH34"/>
    <mergeCell ref="AB35:AF35"/>
    <mergeCell ref="AB36:AF36"/>
    <mergeCell ref="AB2:AI2"/>
    <mergeCell ref="B2:B3"/>
    <mergeCell ref="C2:R2"/>
    <mergeCell ref="U2:U3"/>
    <mergeCell ref="V2:V3"/>
    <mergeCell ref="W2:Z2"/>
    <mergeCell ref="AB27:AH27"/>
    <mergeCell ref="AB4:AB6"/>
    <mergeCell ref="AC4:AC6"/>
    <mergeCell ref="AD4:AD6"/>
    <mergeCell ref="AE4:AE6"/>
    <mergeCell ref="AF4:AF6"/>
    <mergeCell ref="AG4:AG6"/>
    <mergeCell ref="AH4:AH6"/>
    <mergeCell ref="AI4:AI6"/>
    <mergeCell ref="AB22:AF22"/>
    <mergeCell ref="AB23:AF23"/>
    <mergeCell ref="AB26:AH26"/>
    <mergeCell ref="AB37:AF37"/>
    <mergeCell ref="AB39:AF39"/>
    <mergeCell ref="AB41:AF41"/>
    <mergeCell ref="AB42:AF42"/>
    <mergeCell ref="T61:U61"/>
    <mergeCell ref="X61:AA61"/>
    <mergeCell ref="AB40:AF40"/>
    <mergeCell ref="C62:E62"/>
    <mergeCell ref="F62:G62"/>
    <mergeCell ref="T62:U62"/>
    <mergeCell ref="X62:Y62"/>
    <mergeCell ref="X63:Y63"/>
    <mergeCell ref="C63:E63"/>
    <mergeCell ref="F63:G63"/>
    <mergeCell ref="T63:U63"/>
    <mergeCell ref="C64:E64"/>
    <mergeCell ref="F64:G64"/>
    <mergeCell ref="T64:U64"/>
    <mergeCell ref="X64:Y64"/>
    <mergeCell ref="C67:E67"/>
    <mergeCell ref="F67:G67"/>
    <mergeCell ref="C65:E65"/>
    <mergeCell ref="F65:G65"/>
    <mergeCell ref="X65:Y65"/>
    <mergeCell ref="C66:E66"/>
    <mergeCell ref="F66:G66"/>
    <mergeCell ref="C68:E68"/>
    <mergeCell ref="F68:G68"/>
    <mergeCell ref="C69:E69"/>
    <mergeCell ref="F69:G69"/>
    <mergeCell ref="C70:E70"/>
    <mergeCell ref="F70:G70"/>
    <mergeCell ref="C71:E71"/>
    <mergeCell ref="F71:G71"/>
    <mergeCell ref="C72:E72"/>
    <mergeCell ref="F72:G72"/>
    <mergeCell ref="C73:E73"/>
    <mergeCell ref="F73:G73"/>
    <mergeCell ref="U74:W74"/>
    <mergeCell ref="C75:E75"/>
    <mergeCell ref="F75:G75"/>
    <mergeCell ref="C76:E76"/>
    <mergeCell ref="F76:G76"/>
    <mergeCell ref="C77:E77"/>
    <mergeCell ref="F77:G77"/>
    <mergeCell ref="C78:E78"/>
    <mergeCell ref="F78:G78"/>
    <mergeCell ref="C74:E74"/>
    <mergeCell ref="F74:G74"/>
  </mergeCells>
  <pageMargins left="0.511811024" right="0.511811024" top="0.78740157499999996" bottom="0.78740157499999996" header="0.31496062000000002" footer="0.31496062000000002"/>
  <pageSetup scale="35" orientation="portrait" horizontalDpi="4294967293" verticalDpi="4294967293" r:id="rId1"/>
  <colBreaks count="2" manualBreakCount="2">
    <brk id="27" max="77" man="1"/>
    <brk id="3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C82D65E607904EA34CAE25C36B9D7E" ma:contentTypeVersion="19" ma:contentTypeDescription="Create a new document." ma:contentTypeScope="" ma:versionID="502a51757d50272bc7e0d502ac8cac96">
  <xsd:schema xmlns:xsd="http://www.w3.org/2001/XMLSchema" xmlns:xs="http://www.w3.org/2001/XMLSchema" xmlns:p="http://schemas.microsoft.com/office/2006/metadata/properties" xmlns:ns1="http://schemas.microsoft.com/sharepoint/v3" xmlns:ns2="9f58da2d-2c55-47c6-903f-470af0fcee29" xmlns:ns3="0dfb2797-f696-47a8-b5f5-7d6536ad0f9e" xmlns:ns4="f57df1ab-6810-4fa8-9caa-de92a9b262c5" targetNamespace="http://schemas.microsoft.com/office/2006/metadata/properties" ma:root="true" ma:fieldsID="c332a2f8014c87085769950666956e4f" ns1:_="" ns2:_="" ns3:_="" ns4:_="">
    <xsd:import namespace="http://schemas.microsoft.com/sharepoint/v3"/>
    <xsd:import namespace="9f58da2d-2c55-47c6-903f-470af0fcee29"/>
    <xsd:import namespace="0dfb2797-f696-47a8-b5f5-7d6536ad0f9e"/>
    <xsd:import namespace="f57df1ab-6810-4fa8-9caa-de92a9b262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58da2d-2c55-47c6-903f-470af0fcee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d17aa33-7277-4207-9add-0662151dba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2797-f696-47a8-b5f5-7d6536ad0f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f1ab-6810-4fa8-9caa-de92a9b262c5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53ac7ec-af0d-4952-bce2-7cb7de39bcb5}" ma:internalName="TaxCatchAll" ma:showField="CatchAllData" ma:web="0dfb2797-f696-47a8-b5f5-7d6536ad0f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9f58da2d-2c55-47c6-903f-470af0fcee29">
      <Terms xmlns="http://schemas.microsoft.com/office/infopath/2007/PartnerControls"/>
    </lcf76f155ced4ddcb4097134ff3c332f>
    <TaxCatchAll xmlns="f57df1ab-6810-4fa8-9caa-de92a9b262c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A04B5FA-CD89-484D-8E6A-02373EDAE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74E7A4-6497-483F-AEA0-BA3D024DA6CA}"/>
</file>

<file path=customXml/itemProps3.xml><?xml version="1.0" encoding="utf-8"?>
<ds:datastoreItem xmlns:ds="http://schemas.openxmlformats.org/officeDocument/2006/customXml" ds:itemID="{ACE18517-031E-499F-9ACE-C2EC96A44C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de campo - TORA</vt:lpstr>
      <vt:lpstr>Dados de Campo - M. SERRADA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sergio.bomfim</dc:creator>
  <cp:lastModifiedBy>Glauberter Teles</cp:lastModifiedBy>
  <cp:lastPrinted>2023-04-14T14:24:44Z</cp:lastPrinted>
  <dcterms:created xsi:type="dcterms:W3CDTF">2013-10-21T17:32:56Z</dcterms:created>
  <dcterms:modified xsi:type="dcterms:W3CDTF">2023-10-10T18:24:31Z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0x010100E0C82D65E607904EA34CAE25C36B9D7E</vt:lpwstr>
  </property>
</Properties>
</file>