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onservation.sharepoint.com/sites/CIEcuadorTeam/Shared Documents/📖 Procesos Frecuentes Operaciones/3. Contratos y Donaciones/Convenios de donación/"/>
    </mc:Choice>
  </mc:AlternateContent>
  <xr:revisionPtr revIDLastSave="0" documentId="13_ncr:1_{8C6D8F90-C246-4260-9CBB-765859267C31}" xr6:coauthVersionLast="47" xr6:coauthVersionMax="47" xr10:uidLastSave="{00000000-0000-0000-0000-000000000000}"/>
  <bookViews>
    <workbookView xWindow="28680" yWindow="-120" windowWidth="29040" windowHeight="15720" tabRatio="945" firstSheet="4" activeTab="4" xr2:uid="{00000000-000D-0000-FFFF-FFFF00000000}"/>
  </bookViews>
  <sheets>
    <sheet name="Resultado 1" sheetId="16" r:id="rId1"/>
    <sheet name="Resultado 2" sheetId="17" r:id="rId2"/>
    <sheet name="Resultado 3" sheetId="18" r:id="rId3"/>
    <sheet name="Resultado 4" sheetId="19" r:id="rId4"/>
    <sheet name="Presupuesto Total" sheetId="14" r:id="rId5"/>
    <sheet name="Salario" sheetId="24" r:id="rId6"/>
    <sheet name="Consult" sheetId="25" r:id="rId7"/>
    <sheet name="Equipo" sheetId="26" r:id="rId8"/>
    <sheet name="Viajes" sheetId="30" r:id="rId9"/>
    <sheet name="Eventos" sheetId="29" r:id="rId10"/>
    <sheet name="Costos Operación" sheetId="27" r:id="rId11"/>
    <sheet name="Initial Cash Flow Projection" sheetId="23" r:id="rId12"/>
    <sheet name="Reporte Total" sheetId="11" r:id="rId13"/>
    <sheet name="Reporte Resultado 1" sheetId="10" r:id="rId14"/>
    <sheet name="Reporte Resultado 2" sheetId="20" r:id="rId15"/>
    <sheet name="Reporte Resultado 3" sheetId="21" r:id="rId16"/>
    <sheet name="Reporte Resultado 4" sheetId="22" r:id="rId17"/>
    <sheet name="input current" sheetId="4" state="hidden" r:id="rId18"/>
    <sheet name="reconciliation" sheetId="5" state="hidden" r:id="rId19"/>
  </sheets>
  <externalReferences>
    <externalReference r:id="rId20"/>
    <externalReference r:id="rId21"/>
  </externalReferences>
  <definedNames>
    <definedName name="\A">#REF!</definedName>
    <definedName name="\P">#REF!</definedName>
    <definedName name="\S">#REF!</definedName>
    <definedName name="_1_1">#REF!</definedName>
    <definedName name="_2_1034">#REF!</definedName>
    <definedName name="_3_1440">#REF!</definedName>
    <definedName name="_4_2">#REF!</definedName>
    <definedName name="_5_3">#REF!</definedName>
    <definedName name="_6_5">reconciliation!$A$1:$N$35</definedName>
    <definedName name="_C">reconciliation!$F$3</definedName>
    <definedName name="DETAIL">#REF!</definedName>
    <definedName name="E">reconciliation!$F$7</definedName>
    <definedName name="H">reconciliation!$F$2</definedName>
    <definedName name="INSTRUCT">#REF!</definedName>
    <definedName name="K">reconciliation!$F$4</definedName>
    <definedName name="MACROS">#REF!</definedName>
    <definedName name="_xlnm.Print_Area" localSheetId="17">'input current'!$B$7:$H$90</definedName>
    <definedName name="_xlnm.Print_Area" localSheetId="4">'Presupuesto Total'!$A$1:$L$79</definedName>
    <definedName name="_xlnm.Print_Area" localSheetId="13">'Reporte Resultado 1'!$A$1:$M$83</definedName>
    <definedName name="_xlnm.Print_Area" localSheetId="14">'Reporte Resultado 2'!$A$1:$M$83</definedName>
    <definedName name="_xlnm.Print_Area" localSheetId="15">'Reporte Resultado 3'!$A$1:$M$83</definedName>
    <definedName name="_xlnm.Print_Area" localSheetId="16">'Reporte Resultado 4'!$A$1:$M$83</definedName>
    <definedName name="_xlnm.Print_Area" localSheetId="12">'Reporte Total'!$A$2:$N$55</definedName>
    <definedName name="_xlnm.Print_Area" localSheetId="0">'Resultado 1'!$A$1:$L$80</definedName>
    <definedName name="_xlnm.Print_Area" localSheetId="1">'Resultado 2'!#REF!</definedName>
    <definedName name="_xlnm.Print_Area" localSheetId="2">'Resultado 3'!$A$1:$L$83</definedName>
    <definedName name="_xlnm.Print_Area" localSheetId="3">'Resultado 4'!$A$1:$L$84</definedName>
    <definedName name="_xlnm.Print_Area">#REF!</definedName>
    <definedName name="_xlnm.Print_Titles" localSheetId="17">'input current'!$1:$14</definedName>
    <definedName name="_xlnm.Print_Titles" localSheetId="4">'Presupuesto Total'!$2:$4</definedName>
    <definedName name="_xlnm.Print_Titles" localSheetId="0">'Resultado 1'!$2:$4</definedName>
    <definedName name="_xlnm.Print_Titles" localSheetId="1">'Resultado 2'!#REF!</definedName>
    <definedName name="_xlnm.Print_Titles" localSheetId="2">'Resultado 3'!$2:$4</definedName>
    <definedName name="_xlnm.Print_Titles" localSheetId="3">'Resultado 4'!$2:$4</definedName>
    <definedName name="W">reconciliation!$F$6</definedName>
    <definedName name="WORKSHE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4" l="1"/>
  <c r="E22" i="30"/>
  <c r="J22" i="30"/>
  <c r="O22" i="30"/>
  <c r="A22" i="30"/>
  <c r="S21" i="30"/>
  <c r="R21" i="30"/>
  <c r="H21" i="30"/>
  <c r="M21" i="30" s="1"/>
  <c r="Q21" i="30" s="1"/>
  <c r="P21" i="30" s="1"/>
  <c r="G21" i="30"/>
  <c r="S20" i="30"/>
  <c r="R20" i="30"/>
  <c r="H20" i="30"/>
  <c r="L20" i="30" s="1"/>
  <c r="K20" i="30" s="1"/>
  <c r="G20" i="30"/>
  <c r="S19" i="30"/>
  <c r="R19" i="30"/>
  <c r="H19" i="30"/>
  <c r="M19" i="30" s="1"/>
  <c r="Q19" i="30" s="1"/>
  <c r="G19" i="30"/>
  <c r="F19" i="30" s="1"/>
  <c r="S18" i="30"/>
  <c r="R18" i="30"/>
  <c r="H18" i="30"/>
  <c r="L18" i="30" s="1"/>
  <c r="K18" i="30" s="1"/>
  <c r="G18" i="30"/>
  <c r="S17" i="30"/>
  <c r="R17" i="30"/>
  <c r="H17" i="30"/>
  <c r="M17" i="30" s="1"/>
  <c r="Q17" i="30" s="1"/>
  <c r="P17" i="30" s="1"/>
  <c r="G17" i="30"/>
  <c r="F17" i="30" s="1"/>
  <c r="S16" i="30"/>
  <c r="R16" i="30"/>
  <c r="H16" i="30"/>
  <c r="L16" i="30" s="1"/>
  <c r="G16" i="30"/>
  <c r="S15" i="30"/>
  <c r="R15" i="30"/>
  <c r="H15" i="30"/>
  <c r="M15" i="30" s="1"/>
  <c r="Q15" i="30" s="1"/>
  <c r="P15" i="30" s="1"/>
  <c r="G15" i="30"/>
  <c r="F15" i="30" s="1"/>
  <c r="S14" i="30"/>
  <c r="R14" i="30"/>
  <c r="H14" i="30"/>
  <c r="L14" i="30" s="1"/>
  <c r="K14" i="30" s="1"/>
  <c r="G14" i="30"/>
  <c r="S13" i="30"/>
  <c r="R13" i="30"/>
  <c r="H13" i="30"/>
  <c r="M13" i="30" s="1"/>
  <c r="Q13" i="30" s="1"/>
  <c r="G13" i="30"/>
  <c r="F13" i="30" s="1"/>
  <c r="S12" i="30"/>
  <c r="R12" i="30"/>
  <c r="H12" i="30"/>
  <c r="L12" i="30" s="1"/>
  <c r="K12" i="30" s="1"/>
  <c r="G12" i="30"/>
  <c r="S11" i="30"/>
  <c r="R11" i="30"/>
  <c r="H11" i="30"/>
  <c r="M11" i="30" s="1"/>
  <c r="Q11" i="30" s="1"/>
  <c r="G11" i="30"/>
  <c r="F11" i="30" s="1"/>
  <c r="S10" i="30"/>
  <c r="R10" i="30"/>
  <c r="H10" i="30"/>
  <c r="M10" i="30" s="1"/>
  <c r="Q10" i="30" s="1"/>
  <c r="G10" i="30"/>
  <c r="F10" i="30" s="1"/>
  <c r="S9" i="30"/>
  <c r="R9" i="30"/>
  <c r="H9" i="30"/>
  <c r="L9" i="30" s="1"/>
  <c r="K9" i="30" s="1"/>
  <c r="G9" i="30"/>
  <c r="S8" i="30"/>
  <c r="R8" i="30"/>
  <c r="H8" i="30"/>
  <c r="M8" i="30" s="1"/>
  <c r="Q8" i="30" s="1"/>
  <c r="G8" i="30"/>
  <c r="F8" i="30" s="1"/>
  <c r="S7" i="30"/>
  <c r="R7" i="30"/>
  <c r="M7" i="30"/>
  <c r="Q7" i="30" s="1"/>
  <c r="P7" i="30" s="1"/>
  <c r="L7" i="30"/>
  <c r="K7" i="30" s="1"/>
  <c r="G7" i="30"/>
  <c r="S6" i="30"/>
  <c r="R6" i="30"/>
  <c r="M6" i="30"/>
  <c r="Q6" i="30" s="1"/>
  <c r="L6" i="30"/>
  <c r="K6" i="30" s="1"/>
  <c r="G6" i="30"/>
  <c r="U5" i="30"/>
  <c r="T5" i="30"/>
  <c r="S5" i="30"/>
  <c r="R5" i="30"/>
  <c r="U4" i="30"/>
  <c r="T4" i="30"/>
  <c r="S4" i="30"/>
  <c r="R4" i="30"/>
  <c r="L8" i="30" l="1"/>
  <c r="K8" i="30" s="1"/>
  <c r="L10" i="30"/>
  <c r="K10" i="30" s="1"/>
  <c r="L11" i="30"/>
  <c r="K11" i="30" s="1"/>
  <c r="L13" i="30"/>
  <c r="K13" i="30" s="1"/>
  <c r="L15" i="30"/>
  <c r="K15" i="30" s="1"/>
  <c r="T15" i="30" s="1"/>
  <c r="V4" i="30"/>
  <c r="M12" i="30"/>
  <c r="Q12" i="30" s="1"/>
  <c r="P12" i="30" s="1"/>
  <c r="M14" i="30"/>
  <c r="Q14" i="30" s="1"/>
  <c r="P14" i="30" s="1"/>
  <c r="L17" i="30"/>
  <c r="K17" i="30" s="1"/>
  <c r="T17" i="30" s="1"/>
  <c r="M9" i="30"/>
  <c r="Q9" i="30" s="1"/>
  <c r="P9" i="30" s="1"/>
  <c r="M16" i="30"/>
  <c r="Q16" i="30" s="1"/>
  <c r="P16" i="30" s="1"/>
  <c r="V5" i="30"/>
  <c r="M18" i="30"/>
  <c r="Q18" i="30" s="1"/>
  <c r="P18" i="30" s="1"/>
  <c r="L19" i="30"/>
  <c r="K19" i="30" s="1"/>
  <c r="M20" i="30"/>
  <c r="Q20" i="30" s="1"/>
  <c r="P20" i="30" s="1"/>
  <c r="F21" i="30"/>
  <c r="L21" i="30"/>
  <c r="K21" i="30" s="1"/>
  <c r="K16" i="30"/>
  <c r="F18" i="30"/>
  <c r="P19" i="30"/>
  <c r="P6" i="30"/>
  <c r="T6" i="30" s="1"/>
  <c r="U6" i="30"/>
  <c r="P10" i="30"/>
  <c r="P13" i="30"/>
  <c r="S22" i="30"/>
  <c r="P8" i="30"/>
  <c r="P11" i="30"/>
  <c r="F20" i="30"/>
  <c r="T7" i="30"/>
  <c r="U7" i="30"/>
  <c r="G22" i="30"/>
  <c r="F9" i="30"/>
  <c r="F12" i="30"/>
  <c r="F14" i="30"/>
  <c r="F16" i="30"/>
  <c r="H19" i="29"/>
  <c r="G19" i="29"/>
  <c r="T21" i="30" l="1"/>
  <c r="U14" i="30"/>
  <c r="U8" i="30"/>
  <c r="T8" i="30"/>
  <c r="T9" i="30"/>
  <c r="T12" i="30"/>
  <c r="T11" i="30"/>
  <c r="T19" i="30"/>
  <c r="U18" i="30"/>
  <c r="U13" i="30"/>
  <c r="T13" i="30"/>
  <c r="U16" i="30"/>
  <c r="U10" i="30"/>
  <c r="U17" i="30"/>
  <c r="V17" i="30" s="1"/>
  <c r="T10" i="30"/>
  <c r="T14" i="30"/>
  <c r="U11" i="30"/>
  <c r="U15" i="30"/>
  <c r="V15" i="30" s="1"/>
  <c r="U12" i="30"/>
  <c r="T18" i="30"/>
  <c r="K22" i="30"/>
  <c r="U9" i="30"/>
  <c r="T16" i="30"/>
  <c r="U20" i="30"/>
  <c r="T20" i="30"/>
  <c r="Q22" i="30"/>
  <c r="U21" i="30"/>
  <c r="U19" i="30"/>
  <c r="L22" i="30"/>
  <c r="F22" i="30"/>
  <c r="V6" i="30"/>
  <c r="P22" i="30"/>
  <c r="V7" i="30"/>
  <c r="E19" i="27"/>
  <c r="V14" i="30" l="1"/>
  <c r="V8" i="30"/>
  <c r="V9" i="30"/>
  <c r="V21" i="30"/>
  <c r="T22" i="30"/>
  <c r="V16" i="30"/>
  <c r="V12" i="30"/>
  <c r="V13" i="30"/>
  <c r="V19" i="30"/>
  <c r="V20" i="30"/>
  <c r="V11" i="30"/>
  <c r="V10" i="30"/>
  <c r="V18" i="30"/>
  <c r="U22" i="30"/>
  <c r="G19" i="24"/>
  <c r="V22" i="30" l="1"/>
  <c r="I66" i="14"/>
  <c r="I39" i="14"/>
  <c r="L66" i="19"/>
  <c r="H66" i="19"/>
  <c r="I39" i="19"/>
  <c r="K66" i="18"/>
  <c r="I66" i="18"/>
  <c r="J66" i="17"/>
  <c r="D73" i="17"/>
  <c r="D43" i="10"/>
  <c r="C43" i="10"/>
  <c r="N30" i="10"/>
  <c r="J30" i="10"/>
  <c r="I30" i="10"/>
  <c r="E26" i="10"/>
  <c r="C30" i="10"/>
  <c r="D30" i="10"/>
  <c r="C21" i="21"/>
  <c r="J77" i="21"/>
  <c r="I77" i="21"/>
  <c r="D70" i="20"/>
  <c r="C70" i="20"/>
  <c r="N70" i="20"/>
  <c r="J70" i="20"/>
  <c r="I70" i="20"/>
  <c r="N43" i="10"/>
  <c r="J43" i="10"/>
  <c r="I43" i="10"/>
  <c r="D62" i="10"/>
  <c r="C23" i="11"/>
  <c r="L75" i="10"/>
  <c r="L76" i="10"/>
  <c r="L74" i="10"/>
  <c r="L67" i="10"/>
  <c r="L68" i="10"/>
  <c r="L69" i="10"/>
  <c r="L66" i="10"/>
  <c r="L61" i="10"/>
  <c r="L62" i="10" s="1"/>
  <c r="L55" i="10"/>
  <c r="L56" i="10"/>
  <c r="L54" i="10"/>
  <c r="L48" i="10"/>
  <c r="L49" i="10"/>
  <c r="L47" i="10"/>
  <c r="L40" i="10"/>
  <c r="L41" i="10"/>
  <c r="L42" i="10"/>
  <c r="L39" i="10"/>
  <c r="L27" i="10"/>
  <c r="L28" i="10"/>
  <c r="L29" i="10"/>
  <c r="L26" i="10"/>
  <c r="H84" i="14"/>
  <c r="J84" i="14" s="1"/>
  <c r="H83" i="14"/>
  <c r="J83" i="14" s="1"/>
  <c r="J71" i="14"/>
  <c r="J72" i="14"/>
  <c r="J70" i="14"/>
  <c r="J63" i="14"/>
  <c r="J64" i="14"/>
  <c r="J65" i="14"/>
  <c r="J62" i="14"/>
  <c r="J57" i="14"/>
  <c r="J58" i="14" s="1"/>
  <c r="M35" i="11" s="1"/>
  <c r="J51" i="14"/>
  <c r="J52" i="14"/>
  <c r="J50" i="14"/>
  <c r="J44" i="14"/>
  <c r="J45" i="14"/>
  <c r="J43" i="14"/>
  <c r="J36" i="14"/>
  <c r="J37" i="14"/>
  <c r="J38" i="14"/>
  <c r="J35" i="14"/>
  <c r="J31" i="14"/>
  <c r="J32" i="14" s="1"/>
  <c r="M31" i="11" s="1"/>
  <c r="J24" i="14"/>
  <c r="J25" i="14"/>
  <c r="J26" i="14"/>
  <c r="J23" i="14"/>
  <c r="D71" i="14"/>
  <c r="E71" i="14"/>
  <c r="F71" i="14"/>
  <c r="G71" i="14"/>
  <c r="D72" i="14"/>
  <c r="E72" i="14"/>
  <c r="F72" i="14"/>
  <c r="G72" i="14"/>
  <c r="G70" i="14"/>
  <c r="F70" i="14"/>
  <c r="E70" i="14"/>
  <c r="D70" i="14"/>
  <c r="D63" i="14"/>
  <c r="E63" i="14"/>
  <c r="F63" i="14"/>
  <c r="G63" i="14"/>
  <c r="D64" i="14"/>
  <c r="E64" i="14"/>
  <c r="F64" i="14"/>
  <c r="G64" i="14"/>
  <c r="D65" i="14"/>
  <c r="E65" i="14"/>
  <c r="F65" i="14"/>
  <c r="G65" i="14"/>
  <c r="G62" i="14"/>
  <c r="F62" i="14"/>
  <c r="E62" i="14"/>
  <c r="D62" i="14"/>
  <c r="G57" i="14"/>
  <c r="G58" i="14" s="1"/>
  <c r="F57" i="14"/>
  <c r="F58" i="14" s="1"/>
  <c r="E57" i="14"/>
  <c r="E58" i="14" s="1"/>
  <c r="D57" i="14"/>
  <c r="D58" i="14" s="1"/>
  <c r="D51" i="14"/>
  <c r="E51" i="14"/>
  <c r="F51" i="14"/>
  <c r="G51" i="14"/>
  <c r="D52" i="14"/>
  <c r="F56" i="10" s="1"/>
  <c r="E52" i="14"/>
  <c r="F52" i="14"/>
  <c r="G52" i="14"/>
  <c r="G50" i="14"/>
  <c r="F50" i="14"/>
  <c r="E50" i="14"/>
  <c r="D50" i="14"/>
  <c r="F54" i="10" s="1"/>
  <c r="G45" i="14"/>
  <c r="F45" i="14"/>
  <c r="E45" i="14"/>
  <c r="D45" i="14"/>
  <c r="G44" i="14"/>
  <c r="F44" i="14"/>
  <c r="E44" i="14"/>
  <c r="D44" i="14"/>
  <c r="G43" i="14"/>
  <c r="G46" i="14" s="1"/>
  <c r="F43" i="14"/>
  <c r="F46" i="14" s="1"/>
  <c r="E43" i="14"/>
  <c r="E46" i="14" s="1"/>
  <c r="D43" i="14"/>
  <c r="D46" i="14" s="1"/>
  <c r="D36" i="14"/>
  <c r="E36" i="14"/>
  <c r="F36" i="14"/>
  <c r="G36" i="14"/>
  <c r="D37" i="14"/>
  <c r="E37" i="14"/>
  <c r="F37" i="14"/>
  <c r="G37" i="14"/>
  <c r="D38" i="14"/>
  <c r="E38" i="14"/>
  <c r="F38" i="14"/>
  <c r="G38" i="14"/>
  <c r="G35" i="14"/>
  <c r="F35" i="14"/>
  <c r="E35" i="14"/>
  <c r="D35" i="14"/>
  <c r="G31" i="14"/>
  <c r="G32" i="14" s="1"/>
  <c r="F31" i="14"/>
  <c r="F32" i="14" s="1"/>
  <c r="E31" i="14"/>
  <c r="E32" i="14" s="1"/>
  <c r="D31" i="14"/>
  <c r="D32" i="14" s="1"/>
  <c r="G26" i="14"/>
  <c r="F26" i="14"/>
  <c r="E26" i="14"/>
  <c r="D26" i="14"/>
  <c r="G25" i="14"/>
  <c r="F25" i="14"/>
  <c r="E25" i="14"/>
  <c r="D25" i="14"/>
  <c r="G24" i="14"/>
  <c r="F24" i="14"/>
  <c r="E24" i="14"/>
  <c r="D24" i="14"/>
  <c r="G23" i="14"/>
  <c r="F23" i="14"/>
  <c r="F27" i="14" s="1"/>
  <c r="E23" i="14"/>
  <c r="E27" i="14" s="1"/>
  <c r="D23" i="14"/>
  <c r="D16" i="14"/>
  <c r="E16" i="14"/>
  <c r="F16" i="14"/>
  <c r="G16" i="14"/>
  <c r="D17" i="14"/>
  <c r="E17" i="14"/>
  <c r="F17" i="14"/>
  <c r="G17" i="14"/>
  <c r="G86" i="14"/>
  <c r="F86" i="14"/>
  <c r="E15" i="14"/>
  <c r="D73" i="16"/>
  <c r="D66" i="16"/>
  <c r="D58" i="16"/>
  <c r="D53" i="16"/>
  <c r="D46" i="16"/>
  <c r="D39" i="16"/>
  <c r="D32" i="16"/>
  <c r="D18" i="16"/>
  <c r="D27" i="16"/>
  <c r="E11" i="23"/>
  <c r="E12" i="23"/>
  <c r="E13" i="23"/>
  <c r="E14" i="23"/>
  <c r="E15" i="23"/>
  <c r="E16" i="23"/>
  <c r="E17" i="23"/>
  <c r="E18" i="23"/>
  <c r="E19" i="23"/>
  <c r="E20" i="23"/>
  <c r="E21" i="23"/>
  <c r="D24" i="23"/>
  <c r="D28" i="23" s="1"/>
  <c r="C24" i="23"/>
  <c r="C28" i="23" s="1"/>
  <c r="B24" i="23"/>
  <c r="B28" i="23" s="1"/>
  <c r="E22" i="23"/>
  <c r="F79" i="4"/>
  <c r="G32" i="5" s="1"/>
  <c r="D3" i="4"/>
  <c r="D4" i="4"/>
  <c r="D5" i="4"/>
  <c r="D6" i="4"/>
  <c r="D7" i="4"/>
  <c r="B9" i="4"/>
  <c r="G9" i="4"/>
  <c r="G10" i="4"/>
  <c r="B11" i="4"/>
  <c r="H17" i="4"/>
  <c r="H18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E79" i="4"/>
  <c r="B81" i="4"/>
  <c r="B82" i="4"/>
  <c r="B83" i="4"/>
  <c r="B84" i="4"/>
  <c r="H89" i="4"/>
  <c r="K66" i="14"/>
  <c r="J17" i="14"/>
  <c r="J16" i="14"/>
  <c r="J15" i="14"/>
  <c r="G15" i="14"/>
  <c r="F15" i="14"/>
  <c r="M78" i="14"/>
  <c r="M76" i="14"/>
  <c r="K73" i="14"/>
  <c r="I73" i="14"/>
  <c r="K58" i="14"/>
  <c r="I58" i="14"/>
  <c r="K53" i="14"/>
  <c r="I53" i="14"/>
  <c r="K46" i="14"/>
  <c r="I46" i="14"/>
  <c r="K39" i="14"/>
  <c r="K32" i="14"/>
  <c r="I32" i="14"/>
  <c r="K27" i="14"/>
  <c r="I27" i="14"/>
  <c r="K18" i="14"/>
  <c r="I18" i="14"/>
  <c r="H65" i="16"/>
  <c r="L65" i="16" s="1"/>
  <c r="H63" i="16"/>
  <c r="F67" i="10" s="1"/>
  <c r="H26" i="16"/>
  <c r="L26" i="16" s="1"/>
  <c r="H64" i="16"/>
  <c r="L64" i="16" s="1"/>
  <c r="H65" i="17"/>
  <c r="L65" i="17" s="1"/>
  <c r="M65" i="17" s="1"/>
  <c r="H65" i="18"/>
  <c r="L65" i="18" s="1"/>
  <c r="M65" i="18" s="1"/>
  <c r="H65" i="19"/>
  <c r="L65" i="19" s="1"/>
  <c r="M65" i="19" s="1"/>
  <c r="H26" i="17"/>
  <c r="F29" i="20" s="1"/>
  <c r="H26" i="18"/>
  <c r="L26" i="18" s="1"/>
  <c r="M26" i="18" s="1"/>
  <c r="H26" i="19"/>
  <c r="L26" i="19" s="1"/>
  <c r="M26" i="19" s="1"/>
  <c r="H72" i="16"/>
  <c r="F76" i="10" s="1"/>
  <c r="H72" i="17"/>
  <c r="L72" i="17" s="1"/>
  <c r="M72" i="17" s="1"/>
  <c r="H72" i="18"/>
  <c r="L72" i="18" s="1"/>
  <c r="M72" i="18" s="1"/>
  <c r="H72" i="19"/>
  <c r="L72" i="19" s="1"/>
  <c r="M72" i="19" s="1"/>
  <c r="H17" i="16"/>
  <c r="L17" i="16" s="1"/>
  <c r="H17" i="17"/>
  <c r="L17" i="17" s="1"/>
  <c r="M17" i="17" s="1"/>
  <c r="H17" i="18"/>
  <c r="L17" i="18" s="1"/>
  <c r="M17" i="18" s="1"/>
  <c r="H17" i="19"/>
  <c r="L17" i="19" s="1"/>
  <c r="M17" i="19" s="1"/>
  <c r="H64" i="17"/>
  <c r="L64" i="17" s="1"/>
  <c r="M64" i="17" s="1"/>
  <c r="H64" i="18"/>
  <c r="L64" i="18" s="1"/>
  <c r="M64" i="18" s="1"/>
  <c r="H64" i="19"/>
  <c r="L64" i="19" s="1"/>
  <c r="M64" i="19" s="1"/>
  <c r="H63" i="17"/>
  <c r="L63" i="17" s="1"/>
  <c r="M63" i="17" s="1"/>
  <c r="H63" i="18"/>
  <c r="L63" i="18" s="1"/>
  <c r="M63" i="18" s="1"/>
  <c r="H63" i="19"/>
  <c r="L63" i="19" s="1"/>
  <c r="M63" i="19" s="1"/>
  <c r="H25" i="16"/>
  <c r="L25" i="16" s="1"/>
  <c r="H24" i="16"/>
  <c r="L24" i="16" s="1"/>
  <c r="M24" i="16" s="1"/>
  <c r="M24" i="14" s="1"/>
  <c r="H62" i="16"/>
  <c r="L62" i="16" s="1"/>
  <c r="M62" i="16" s="1"/>
  <c r="M62" i="14" s="1"/>
  <c r="H25" i="17"/>
  <c r="L25" i="17" s="1"/>
  <c r="M25" i="17" s="1"/>
  <c r="H25" i="18"/>
  <c r="L25" i="18" s="1"/>
  <c r="M25" i="18" s="1"/>
  <c r="H25" i="19"/>
  <c r="L25" i="19" s="1"/>
  <c r="M25" i="19" s="1"/>
  <c r="H38" i="16"/>
  <c r="F42" i="10" s="1"/>
  <c r="H38" i="17"/>
  <c r="L38" i="17" s="1"/>
  <c r="M38" i="17" s="1"/>
  <c r="H38" i="18"/>
  <c r="L38" i="18" s="1"/>
  <c r="M38" i="18" s="1"/>
  <c r="H38" i="19"/>
  <c r="F42" i="22" s="1"/>
  <c r="H37" i="16"/>
  <c r="F41" i="10" s="1"/>
  <c r="H37" i="17"/>
  <c r="L37" i="17" s="1"/>
  <c r="M37" i="17" s="1"/>
  <c r="H37" i="18"/>
  <c r="L37" i="18" s="1"/>
  <c r="M37" i="18" s="1"/>
  <c r="H37" i="19"/>
  <c r="L37" i="19" s="1"/>
  <c r="M37" i="19" s="1"/>
  <c r="H36" i="16"/>
  <c r="F40" i="10" s="1"/>
  <c r="H36" i="17"/>
  <c r="L36" i="17" s="1"/>
  <c r="M36" i="17" s="1"/>
  <c r="H36" i="18"/>
  <c r="L36" i="18" s="1"/>
  <c r="M36" i="18" s="1"/>
  <c r="H36" i="19"/>
  <c r="L36" i="19" s="1"/>
  <c r="M36" i="19" s="1"/>
  <c r="H45" i="16"/>
  <c r="L45" i="16" s="1"/>
  <c r="H45" i="17"/>
  <c r="L45" i="17" s="1"/>
  <c r="M45" i="17" s="1"/>
  <c r="H45" i="18"/>
  <c r="L45" i="18" s="1"/>
  <c r="M45" i="18" s="1"/>
  <c r="H45" i="19"/>
  <c r="L45" i="19" s="1"/>
  <c r="M45" i="19" s="1"/>
  <c r="H62" i="17"/>
  <c r="L62" i="17" s="1"/>
  <c r="M62" i="17" s="1"/>
  <c r="H62" i="18"/>
  <c r="F66" i="21" s="1"/>
  <c r="H62" i="19"/>
  <c r="L62" i="19" s="1"/>
  <c r="M62" i="19" s="1"/>
  <c r="H16" i="16"/>
  <c r="L16" i="16" s="1"/>
  <c r="H16" i="17"/>
  <c r="F19" i="20" s="1"/>
  <c r="H16" i="18"/>
  <c r="L16" i="18" s="1"/>
  <c r="M16" i="18" s="1"/>
  <c r="H16" i="19"/>
  <c r="L16" i="19" s="1"/>
  <c r="M16" i="19" s="1"/>
  <c r="H44" i="16"/>
  <c r="F48" i="10" s="1"/>
  <c r="H44" i="17"/>
  <c r="L44" i="17" s="1"/>
  <c r="M44" i="17" s="1"/>
  <c r="H44" i="18"/>
  <c r="F48" i="21" s="1"/>
  <c r="H44" i="19"/>
  <c r="L44" i="19" s="1"/>
  <c r="M44" i="19" s="1"/>
  <c r="H43" i="16"/>
  <c r="F47" i="10" s="1"/>
  <c r="H43" i="17"/>
  <c r="L43" i="17" s="1"/>
  <c r="H43" i="18"/>
  <c r="L43" i="18" s="1"/>
  <c r="M43" i="18" s="1"/>
  <c r="H43" i="19"/>
  <c r="L43" i="19" s="1"/>
  <c r="M43" i="19" s="1"/>
  <c r="H24" i="17"/>
  <c r="L24" i="17" s="1"/>
  <c r="M24" i="17" s="1"/>
  <c r="H24" i="18"/>
  <c r="L24" i="18" s="1"/>
  <c r="M24" i="18" s="1"/>
  <c r="H24" i="19"/>
  <c r="L24" i="19" s="1"/>
  <c r="M24" i="19" s="1"/>
  <c r="H71" i="16"/>
  <c r="F75" i="10" s="1"/>
  <c r="H31" i="16"/>
  <c r="F34" i="10" s="1"/>
  <c r="H31" i="17"/>
  <c r="L31" i="17" s="1"/>
  <c r="M31" i="17" s="1"/>
  <c r="M32" i="17" s="1"/>
  <c r="H31" i="18"/>
  <c r="L31" i="18" s="1"/>
  <c r="M31" i="18" s="1"/>
  <c r="M32" i="18" s="1"/>
  <c r="H31" i="19"/>
  <c r="L31" i="19" s="1"/>
  <c r="M31" i="19" s="1"/>
  <c r="M32" i="19" s="1"/>
  <c r="H35" i="16"/>
  <c r="F39" i="10" s="1"/>
  <c r="H35" i="17"/>
  <c r="L35" i="17" s="1"/>
  <c r="M35" i="17" s="1"/>
  <c r="H35" i="18"/>
  <c r="L35" i="18" s="1"/>
  <c r="M35" i="18" s="1"/>
  <c r="H35" i="19"/>
  <c r="L35" i="19" s="1"/>
  <c r="H71" i="17"/>
  <c r="F75" i="20" s="1"/>
  <c r="H71" i="18"/>
  <c r="L71" i="18" s="1"/>
  <c r="M71" i="18" s="1"/>
  <c r="H71" i="19"/>
  <c r="L71" i="19" s="1"/>
  <c r="M71" i="19" s="1"/>
  <c r="H15" i="16"/>
  <c r="L15" i="16" s="1"/>
  <c r="M15" i="16" s="1"/>
  <c r="M15" i="14" s="1"/>
  <c r="H15" i="17"/>
  <c r="L15" i="17" s="1"/>
  <c r="H15" i="18"/>
  <c r="F18" i="21" s="1"/>
  <c r="H15" i="19"/>
  <c r="L15" i="19" s="1"/>
  <c r="M15" i="19" s="1"/>
  <c r="H70" i="16"/>
  <c r="L70" i="16" s="1"/>
  <c r="H23" i="16"/>
  <c r="L23" i="16" s="1"/>
  <c r="H57" i="16"/>
  <c r="L57" i="16" s="1"/>
  <c r="H50" i="16"/>
  <c r="L50" i="16" s="1"/>
  <c r="H51" i="16"/>
  <c r="L51" i="16" s="1"/>
  <c r="H52" i="16"/>
  <c r="L52" i="16" s="1"/>
  <c r="H51" i="17"/>
  <c r="L51" i="17" s="1"/>
  <c r="M51" i="17" s="1"/>
  <c r="H51" i="18"/>
  <c r="L51" i="18" s="1"/>
  <c r="M51" i="18" s="1"/>
  <c r="H51" i="19"/>
  <c r="F55" i="22" s="1"/>
  <c r="H52" i="17"/>
  <c r="L52" i="17" s="1"/>
  <c r="M52" i="17" s="1"/>
  <c r="K66" i="17" s="1"/>
  <c r="H52" i="18"/>
  <c r="L52" i="18" s="1"/>
  <c r="H52" i="19"/>
  <c r="L52" i="19" s="1"/>
  <c r="J66" i="19" s="1"/>
  <c r="A1" i="5"/>
  <c r="A2" i="5"/>
  <c r="A3" i="5"/>
  <c r="F14" i="5"/>
  <c r="F17" i="5" s="1"/>
  <c r="F19" i="5" s="1"/>
  <c r="G14" i="5"/>
  <c r="P14" i="5" s="1"/>
  <c r="I14" i="5"/>
  <c r="Q14" i="5" s="1"/>
  <c r="G15" i="5"/>
  <c r="P15" i="5" s="1"/>
  <c r="H15" i="5"/>
  <c r="I15" i="5"/>
  <c r="Q15" i="5" s="1"/>
  <c r="M14" i="5"/>
  <c r="O14" i="5" s="1"/>
  <c r="M15" i="5"/>
  <c r="O15" i="5" s="1"/>
  <c r="A14" i="5"/>
  <c r="A15" i="5"/>
  <c r="I18" i="5"/>
  <c r="F26" i="5"/>
  <c r="G26" i="5"/>
  <c r="H32" i="5"/>
  <c r="K68" i="10"/>
  <c r="M68" i="10" s="1"/>
  <c r="P68" i="10" s="1"/>
  <c r="E68" i="10"/>
  <c r="K67" i="10"/>
  <c r="E67" i="10"/>
  <c r="K66" i="10"/>
  <c r="E66" i="10"/>
  <c r="E69" i="10"/>
  <c r="E70" i="10" s="1"/>
  <c r="K69" i="10"/>
  <c r="K70" i="10" s="1"/>
  <c r="C70" i="10"/>
  <c r="C21" i="10"/>
  <c r="K39" i="10"/>
  <c r="E39" i="10"/>
  <c r="D21" i="10"/>
  <c r="L18" i="10"/>
  <c r="L19" i="10"/>
  <c r="L20" i="10"/>
  <c r="C35" i="10"/>
  <c r="C50" i="10"/>
  <c r="C57" i="10"/>
  <c r="C62" i="10"/>
  <c r="C77" i="10"/>
  <c r="K18" i="10"/>
  <c r="I35" i="10"/>
  <c r="I50" i="10"/>
  <c r="I57" i="10"/>
  <c r="I62" i="10"/>
  <c r="I70" i="10"/>
  <c r="I77" i="10"/>
  <c r="E19" i="10"/>
  <c r="E29" i="10"/>
  <c r="E56" i="10"/>
  <c r="E61" i="10"/>
  <c r="E62" i="10" s="1"/>
  <c r="E75" i="10"/>
  <c r="B9" i="10"/>
  <c r="B8" i="10"/>
  <c r="B7" i="10"/>
  <c r="B6" i="10"/>
  <c r="B5" i="10"/>
  <c r="K75" i="10"/>
  <c r="K61" i="10"/>
  <c r="K62" i="10" s="1"/>
  <c r="K56" i="10"/>
  <c r="K48" i="10"/>
  <c r="K41" i="10"/>
  <c r="K34" i="10"/>
  <c r="K35" i="10" s="1"/>
  <c r="K29" i="10"/>
  <c r="M29" i="10" s="1"/>
  <c r="P29" i="10" s="1"/>
  <c r="I21" i="10"/>
  <c r="E48" i="10"/>
  <c r="E42" i="10"/>
  <c r="E34" i="10"/>
  <c r="E35" i="10" s="1"/>
  <c r="E18" i="10"/>
  <c r="K20" i="10"/>
  <c r="K19" i="10"/>
  <c r="E76" i="10"/>
  <c r="E74" i="10"/>
  <c r="E55" i="10"/>
  <c r="E54" i="10"/>
  <c r="E49" i="10"/>
  <c r="E47" i="10"/>
  <c r="E41" i="10"/>
  <c r="E40" i="10"/>
  <c r="E28" i="10"/>
  <c r="E27" i="10"/>
  <c r="D77" i="10"/>
  <c r="D70" i="10"/>
  <c r="D57" i="10"/>
  <c r="D50" i="10"/>
  <c r="D35" i="10"/>
  <c r="E20" i="10"/>
  <c r="N21" i="10"/>
  <c r="K74" i="10"/>
  <c r="K76" i="10"/>
  <c r="K54" i="10"/>
  <c r="K55" i="10"/>
  <c r="M55" i="10" s="1"/>
  <c r="P55" i="10" s="1"/>
  <c r="K47" i="10"/>
  <c r="K49" i="10"/>
  <c r="K40" i="10"/>
  <c r="K42" i="10"/>
  <c r="M42" i="10" s="1"/>
  <c r="P42" i="10" s="1"/>
  <c r="N77" i="10"/>
  <c r="N70" i="10"/>
  <c r="N62" i="10"/>
  <c r="N57" i="10"/>
  <c r="N50" i="10"/>
  <c r="N35" i="10"/>
  <c r="K26" i="10"/>
  <c r="K27" i="10"/>
  <c r="K28" i="10"/>
  <c r="J35" i="10"/>
  <c r="J21" i="10"/>
  <c r="J77" i="10"/>
  <c r="J70" i="10"/>
  <c r="J62" i="10"/>
  <c r="J57" i="10"/>
  <c r="J50" i="10"/>
  <c r="H83" i="10"/>
  <c r="J32" i="16"/>
  <c r="J27" i="16"/>
  <c r="K69" i="20"/>
  <c r="K68" i="20"/>
  <c r="K67" i="20"/>
  <c r="E69" i="20"/>
  <c r="E68" i="20"/>
  <c r="E67" i="20"/>
  <c r="L42" i="20"/>
  <c r="L41" i="20"/>
  <c r="L40" i="20"/>
  <c r="M40" i="20" s="1"/>
  <c r="P40" i="20" s="1"/>
  <c r="L39" i="20"/>
  <c r="L76" i="20"/>
  <c r="L75" i="20"/>
  <c r="L74" i="20"/>
  <c r="L69" i="20"/>
  <c r="L68" i="20"/>
  <c r="L67" i="20"/>
  <c r="L66" i="20"/>
  <c r="L61" i="20"/>
  <c r="L62" i="20" s="1"/>
  <c r="L56" i="20"/>
  <c r="L55" i="20"/>
  <c r="L54" i="20"/>
  <c r="L49" i="20"/>
  <c r="L48" i="20"/>
  <c r="L47" i="20"/>
  <c r="L29" i="20"/>
  <c r="L28" i="20"/>
  <c r="L27" i="20"/>
  <c r="L26" i="20"/>
  <c r="L20" i="20"/>
  <c r="L19" i="20"/>
  <c r="L18" i="20"/>
  <c r="A69" i="20"/>
  <c r="A68" i="20"/>
  <c r="A67" i="20"/>
  <c r="A66" i="20"/>
  <c r="A49" i="20"/>
  <c r="A48" i="20"/>
  <c r="A47" i="20"/>
  <c r="A40" i="20"/>
  <c r="B9" i="20"/>
  <c r="B8" i="20"/>
  <c r="B7" i="20"/>
  <c r="B6" i="20"/>
  <c r="B5" i="20"/>
  <c r="K74" i="20"/>
  <c r="K75" i="20"/>
  <c r="K76" i="20"/>
  <c r="K66" i="20"/>
  <c r="K61" i="20"/>
  <c r="K54" i="20"/>
  <c r="K55" i="20"/>
  <c r="K56" i="20"/>
  <c r="K47" i="20"/>
  <c r="K48" i="20"/>
  <c r="K49" i="20"/>
  <c r="K39" i="20"/>
  <c r="K41" i="20"/>
  <c r="K42" i="20"/>
  <c r="N77" i="20"/>
  <c r="N62" i="20"/>
  <c r="N57" i="20"/>
  <c r="N50" i="20"/>
  <c r="N43" i="20"/>
  <c r="N35" i="20"/>
  <c r="N30" i="20"/>
  <c r="N21" i="20"/>
  <c r="K34" i="20"/>
  <c r="K35" i="20" s="1"/>
  <c r="K26" i="20"/>
  <c r="K27" i="20"/>
  <c r="K28" i="20"/>
  <c r="K29" i="20"/>
  <c r="K18" i="20"/>
  <c r="K19" i="20"/>
  <c r="K20" i="20"/>
  <c r="J77" i="20"/>
  <c r="J62" i="20"/>
  <c r="J57" i="20"/>
  <c r="J50" i="20"/>
  <c r="J43" i="20"/>
  <c r="J35" i="20"/>
  <c r="J30" i="20"/>
  <c r="J21" i="20"/>
  <c r="I77" i="20"/>
  <c r="I62" i="20"/>
  <c r="I57" i="20"/>
  <c r="I50" i="20"/>
  <c r="I43" i="20"/>
  <c r="I35" i="20"/>
  <c r="I30" i="20"/>
  <c r="I21" i="20"/>
  <c r="H83" i="20"/>
  <c r="E74" i="20"/>
  <c r="E75" i="20"/>
  <c r="E76" i="20"/>
  <c r="E66" i="20"/>
  <c r="E61" i="20"/>
  <c r="E62" i="20" s="1"/>
  <c r="E54" i="20"/>
  <c r="E55" i="20"/>
  <c r="E56" i="20"/>
  <c r="E47" i="20"/>
  <c r="E48" i="20"/>
  <c r="E49" i="20"/>
  <c r="E39" i="20"/>
  <c r="E41" i="20"/>
  <c r="E42" i="20"/>
  <c r="E34" i="20"/>
  <c r="E35" i="20" s="1"/>
  <c r="E26" i="20"/>
  <c r="E27" i="20"/>
  <c r="E28" i="20"/>
  <c r="E29" i="20"/>
  <c r="E18" i="20"/>
  <c r="E19" i="20"/>
  <c r="E20" i="20"/>
  <c r="D77" i="20"/>
  <c r="D62" i="20"/>
  <c r="D57" i="20"/>
  <c r="D50" i="20"/>
  <c r="D43" i="20"/>
  <c r="D35" i="20"/>
  <c r="D30" i="20"/>
  <c r="D21" i="20"/>
  <c r="C77" i="20"/>
  <c r="C62" i="20"/>
  <c r="C57" i="20"/>
  <c r="C50" i="20"/>
  <c r="C43" i="20"/>
  <c r="C35" i="20"/>
  <c r="C30" i="20"/>
  <c r="C21" i="20"/>
  <c r="F18" i="20"/>
  <c r="H70" i="17"/>
  <c r="F74" i="20" s="1"/>
  <c r="H23" i="17"/>
  <c r="F26" i="20" s="1"/>
  <c r="H57" i="17"/>
  <c r="L57" i="17" s="1"/>
  <c r="H50" i="17"/>
  <c r="F54" i="20" s="1"/>
  <c r="A49" i="21"/>
  <c r="A48" i="21"/>
  <c r="A47" i="21"/>
  <c r="L48" i="21"/>
  <c r="L49" i="21"/>
  <c r="L76" i="21"/>
  <c r="L75" i="21"/>
  <c r="L74" i="21"/>
  <c r="N70" i="21"/>
  <c r="L69" i="21"/>
  <c r="L68" i="21"/>
  <c r="L67" i="21"/>
  <c r="L66" i="21"/>
  <c r="L61" i="21"/>
  <c r="L62" i="21" s="1"/>
  <c r="L56" i="21"/>
  <c r="L55" i="21"/>
  <c r="L54" i="21"/>
  <c r="L47" i="21"/>
  <c r="L42" i="21"/>
  <c r="L41" i="21"/>
  <c r="L40" i="21"/>
  <c r="L39" i="21"/>
  <c r="L34" i="21"/>
  <c r="L35" i="21" s="1"/>
  <c r="L29" i="21"/>
  <c r="L28" i="21"/>
  <c r="L27" i="21"/>
  <c r="L26" i="21"/>
  <c r="K41" i="21"/>
  <c r="L20" i="21"/>
  <c r="L19" i="21"/>
  <c r="L18" i="21"/>
  <c r="D70" i="21"/>
  <c r="C70" i="21"/>
  <c r="K69" i="21"/>
  <c r="K68" i="21"/>
  <c r="K67" i="21"/>
  <c r="A69" i="21"/>
  <c r="A68" i="21"/>
  <c r="A67" i="21"/>
  <c r="A66" i="21"/>
  <c r="E69" i="21"/>
  <c r="E68" i="21"/>
  <c r="E67" i="21"/>
  <c r="A42" i="21"/>
  <c r="A41" i="21"/>
  <c r="A40" i="21"/>
  <c r="A39" i="21"/>
  <c r="A29" i="21"/>
  <c r="A28" i="21"/>
  <c r="A26" i="21"/>
  <c r="B9" i="21"/>
  <c r="B8" i="21"/>
  <c r="B7" i="21"/>
  <c r="B6" i="21"/>
  <c r="B5" i="21"/>
  <c r="K74" i="21"/>
  <c r="K75" i="21"/>
  <c r="K76" i="21"/>
  <c r="K66" i="21"/>
  <c r="K61" i="21"/>
  <c r="K54" i="21"/>
  <c r="K55" i="21"/>
  <c r="K56" i="21"/>
  <c r="K47" i="21"/>
  <c r="K48" i="21"/>
  <c r="K49" i="21"/>
  <c r="K39" i="21"/>
  <c r="K40" i="21"/>
  <c r="K42" i="21"/>
  <c r="N77" i="21"/>
  <c r="N62" i="21"/>
  <c r="N57" i="21"/>
  <c r="N50" i="21"/>
  <c r="N43" i="21"/>
  <c r="N35" i="21"/>
  <c r="N30" i="21"/>
  <c r="N21" i="21"/>
  <c r="K34" i="21"/>
  <c r="K26" i="21"/>
  <c r="K27" i="21"/>
  <c r="K28" i="21"/>
  <c r="K29" i="21"/>
  <c r="K18" i="21"/>
  <c r="K19" i="21"/>
  <c r="K20" i="21"/>
  <c r="K35" i="21"/>
  <c r="J70" i="21"/>
  <c r="J62" i="21"/>
  <c r="J57" i="21"/>
  <c r="J50" i="21"/>
  <c r="J43" i="21"/>
  <c r="J35" i="21"/>
  <c r="J30" i="21"/>
  <c r="J21" i="21"/>
  <c r="I70" i="21"/>
  <c r="I62" i="21"/>
  <c r="I57" i="21"/>
  <c r="I50" i="21"/>
  <c r="I43" i="21"/>
  <c r="I35" i="21"/>
  <c r="I30" i="21"/>
  <c r="I21" i="21"/>
  <c r="H83" i="21"/>
  <c r="E74" i="21"/>
  <c r="E75" i="21"/>
  <c r="E76" i="21"/>
  <c r="E66" i="21"/>
  <c r="E61" i="21"/>
  <c r="E62" i="21" s="1"/>
  <c r="E54" i="21"/>
  <c r="E55" i="21"/>
  <c r="E56" i="21"/>
  <c r="E47" i="21"/>
  <c r="E48" i="21"/>
  <c r="E49" i="21"/>
  <c r="E39" i="21"/>
  <c r="E40" i="21"/>
  <c r="E42" i="21"/>
  <c r="E34" i="21"/>
  <c r="E35" i="21" s="1"/>
  <c r="E26" i="21"/>
  <c r="E27" i="21"/>
  <c r="E28" i="21"/>
  <c r="E29" i="21"/>
  <c r="E18" i="21"/>
  <c r="E19" i="21"/>
  <c r="E20" i="21"/>
  <c r="D77" i="21"/>
  <c r="D62" i="21"/>
  <c r="D57" i="21"/>
  <c r="D50" i="21"/>
  <c r="D43" i="21"/>
  <c r="D35" i="21"/>
  <c r="D30" i="21"/>
  <c r="D21" i="21"/>
  <c r="C77" i="21"/>
  <c r="C62" i="21"/>
  <c r="C57" i="21"/>
  <c r="C50" i="21"/>
  <c r="C43" i="21"/>
  <c r="C35" i="21"/>
  <c r="C30" i="21"/>
  <c r="H23" i="18"/>
  <c r="F26" i="21" s="1"/>
  <c r="H70" i="18"/>
  <c r="H57" i="18"/>
  <c r="F61" i="21" s="1"/>
  <c r="H50" i="18"/>
  <c r="F54" i="21" s="1"/>
  <c r="L29" i="22"/>
  <c r="L28" i="22"/>
  <c r="L27" i="22"/>
  <c r="L26" i="22"/>
  <c r="L76" i="22"/>
  <c r="L75" i="22"/>
  <c r="L74" i="22"/>
  <c r="L69" i="22"/>
  <c r="L68" i="22"/>
  <c r="L67" i="22"/>
  <c r="L66" i="22"/>
  <c r="K69" i="22"/>
  <c r="K68" i="22"/>
  <c r="K67" i="22"/>
  <c r="E69" i="22"/>
  <c r="E68" i="22"/>
  <c r="E67" i="22"/>
  <c r="A69" i="22"/>
  <c r="A68" i="22"/>
  <c r="A67" i="22"/>
  <c r="A66" i="22"/>
  <c r="L61" i="22"/>
  <c r="L62" i="22" s="1"/>
  <c r="L56" i="22"/>
  <c r="L55" i="22"/>
  <c r="L54" i="22"/>
  <c r="L49" i="22"/>
  <c r="L48" i="22"/>
  <c r="L47" i="22"/>
  <c r="L42" i="22"/>
  <c r="L41" i="22"/>
  <c r="L40" i="22"/>
  <c r="P40" i="22" s="1"/>
  <c r="L39" i="22"/>
  <c r="A42" i="22"/>
  <c r="A41" i="22"/>
  <c r="A40" i="22"/>
  <c r="A39" i="22"/>
  <c r="A49" i="22"/>
  <c r="A48" i="22"/>
  <c r="A47" i="22"/>
  <c r="L20" i="22"/>
  <c r="L19" i="22"/>
  <c r="L18" i="22"/>
  <c r="B9" i="22"/>
  <c r="B8" i="22"/>
  <c r="B7" i="22"/>
  <c r="B6" i="22"/>
  <c r="B5" i="22"/>
  <c r="D21" i="22"/>
  <c r="C21" i="22"/>
  <c r="K74" i="22"/>
  <c r="K75" i="22"/>
  <c r="K76" i="22"/>
  <c r="K66" i="22"/>
  <c r="K70" i="22" s="1"/>
  <c r="K61" i="22"/>
  <c r="K54" i="22"/>
  <c r="K55" i="22"/>
  <c r="K56" i="22"/>
  <c r="K47" i="22"/>
  <c r="K48" i="22"/>
  <c r="K49" i="22"/>
  <c r="K39" i="22"/>
  <c r="K41" i="22"/>
  <c r="K42" i="22"/>
  <c r="N77" i="22"/>
  <c r="N70" i="22"/>
  <c r="N62" i="22"/>
  <c r="N57" i="22"/>
  <c r="N50" i="22"/>
  <c r="N43" i="22"/>
  <c r="N35" i="22"/>
  <c r="N30" i="22"/>
  <c r="N21" i="22"/>
  <c r="K34" i="22"/>
  <c r="K26" i="22"/>
  <c r="K27" i="22"/>
  <c r="K28" i="22"/>
  <c r="K29" i="22"/>
  <c r="K18" i="22"/>
  <c r="K19" i="22"/>
  <c r="K20" i="22"/>
  <c r="K35" i="22"/>
  <c r="J77" i="22"/>
  <c r="J70" i="22"/>
  <c r="J62" i="22"/>
  <c r="J57" i="22"/>
  <c r="J50" i="22"/>
  <c r="J43" i="22"/>
  <c r="J35" i="22"/>
  <c r="J30" i="22"/>
  <c r="J21" i="22"/>
  <c r="I77" i="22"/>
  <c r="I21" i="22"/>
  <c r="I70" i="22"/>
  <c r="I62" i="22"/>
  <c r="I57" i="22"/>
  <c r="I50" i="22"/>
  <c r="I43" i="22"/>
  <c r="I35" i="22"/>
  <c r="I30" i="22"/>
  <c r="H83" i="22"/>
  <c r="E74" i="22"/>
  <c r="E75" i="22"/>
  <c r="E76" i="22"/>
  <c r="E66" i="22"/>
  <c r="E70" i="22" s="1"/>
  <c r="E61" i="22"/>
  <c r="E62" i="22" s="1"/>
  <c r="E54" i="22"/>
  <c r="E55" i="22"/>
  <c r="E56" i="22"/>
  <c r="E47" i="22"/>
  <c r="E48" i="22"/>
  <c r="E49" i="22"/>
  <c r="E39" i="22"/>
  <c r="E41" i="22"/>
  <c r="E42" i="22"/>
  <c r="E34" i="22"/>
  <c r="E26" i="22"/>
  <c r="E27" i="22"/>
  <c r="E28" i="22"/>
  <c r="E29" i="22"/>
  <c r="E18" i="22"/>
  <c r="E19" i="22"/>
  <c r="E20" i="22"/>
  <c r="E35" i="22"/>
  <c r="D77" i="22"/>
  <c r="D70" i="22"/>
  <c r="D62" i="22"/>
  <c r="D57" i="22"/>
  <c r="D50" i="22"/>
  <c r="D43" i="22"/>
  <c r="D35" i="22"/>
  <c r="D30" i="22"/>
  <c r="C77" i="22"/>
  <c r="C70" i="22"/>
  <c r="C62" i="22"/>
  <c r="C57" i="22"/>
  <c r="C50" i="22"/>
  <c r="C43" i="22"/>
  <c r="C35" i="22"/>
  <c r="C30" i="22"/>
  <c r="M55" i="22"/>
  <c r="M18" i="22"/>
  <c r="P18" i="22" s="1"/>
  <c r="K62" i="22"/>
  <c r="F20" i="22"/>
  <c r="J18" i="19"/>
  <c r="L34" i="22" s="1"/>
  <c r="H70" i="19"/>
  <c r="L70" i="19" s="1"/>
  <c r="H23" i="19"/>
  <c r="F26" i="22" s="1"/>
  <c r="H57" i="19"/>
  <c r="F61" i="22" s="1"/>
  <c r="H50" i="19"/>
  <c r="F54" i="22" s="1"/>
  <c r="H43" i="11"/>
  <c r="C53" i="11" s="1"/>
  <c r="M76" i="16"/>
  <c r="M78" i="16"/>
  <c r="K73" i="16"/>
  <c r="J73" i="16"/>
  <c r="I73" i="16"/>
  <c r="G73" i="16"/>
  <c r="F73" i="16"/>
  <c r="E73" i="16"/>
  <c r="K66" i="16"/>
  <c r="J66" i="16"/>
  <c r="I66" i="16"/>
  <c r="F66" i="16"/>
  <c r="E66" i="16"/>
  <c r="G66" i="16"/>
  <c r="E46" i="16"/>
  <c r="K39" i="16"/>
  <c r="J39" i="16"/>
  <c r="G39" i="16"/>
  <c r="F39" i="16"/>
  <c r="E39" i="16"/>
  <c r="K27" i="16"/>
  <c r="I27" i="16"/>
  <c r="G27" i="16"/>
  <c r="F27" i="16"/>
  <c r="E27" i="16"/>
  <c r="G32" i="16"/>
  <c r="F32" i="16"/>
  <c r="E32" i="16"/>
  <c r="J18" i="16"/>
  <c r="G18" i="16"/>
  <c r="F18" i="16"/>
  <c r="E18" i="16"/>
  <c r="J53" i="16"/>
  <c r="G58" i="16"/>
  <c r="G53" i="16"/>
  <c r="G46" i="16"/>
  <c r="E58" i="16"/>
  <c r="E53" i="16"/>
  <c r="F58" i="16"/>
  <c r="F53" i="16"/>
  <c r="F46" i="16"/>
  <c r="J58" i="16"/>
  <c r="J46" i="16"/>
  <c r="K58" i="16"/>
  <c r="K53" i="16"/>
  <c r="K46" i="16"/>
  <c r="K32" i="16"/>
  <c r="K18" i="16"/>
  <c r="I58" i="16"/>
  <c r="I53" i="16"/>
  <c r="I46" i="16"/>
  <c r="I39" i="16"/>
  <c r="I32" i="16"/>
  <c r="I18" i="16"/>
  <c r="B9" i="17"/>
  <c r="B8" i="17"/>
  <c r="B7" i="17"/>
  <c r="B6" i="17"/>
  <c r="B5" i="17"/>
  <c r="G66" i="17"/>
  <c r="F66" i="17"/>
  <c r="E66" i="17"/>
  <c r="D66" i="17"/>
  <c r="J18" i="17"/>
  <c r="G18" i="17"/>
  <c r="F18" i="17"/>
  <c r="E18" i="17"/>
  <c r="M78" i="17"/>
  <c r="M76" i="17"/>
  <c r="K73" i="17"/>
  <c r="J73" i="17"/>
  <c r="I73" i="17"/>
  <c r="G73" i="17"/>
  <c r="F73" i="17"/>
  <c r="E73" i="17"/>
  <c r="M66" i="17"/>
  <c r="I66" i="17"/>
  <c r="K58" i="17"/>
  <c r="J58" i="17"/>
  <c r="I58" i="17"/>
  <c r="G58" i="17"/>
  <c r="F58" i="17"/>
  <c r="E58" i="17"/>
  <c r="D58" i="17"/>
  <c r="K53" i="17"/>
  <c r="J53" i="17"/>
  <c r="I53" i="17"/>
  <c r="G53" i="17"/>
  <c r="F53" i="17"/>
  <c r="E53" i="17"/>
  <c r="D53" i="17"/>
  <c r="K46" i="17"/>
  <c r="J46" i="17"/>
  <c r="I46" i="17"/>
  <c r="G46" i="17"/>
  <c r="F46" i="17"/>
  <c r="E46" i="17"/>
  <c r="D46" i="17"/>
  <c r="K39" i="17"/>
  <c r="J39" i="17"/>
  <c r="I39" i="17"/>
  <c r="G39" i="17"/>
  <c r="F39" i="17"/>
  <c r="E39" i="17"/>
  <c r="D39" i="17"/>
  <c r="K32" i="17"/>
  <c r="J32" i="17"/>
  <c r="I32" i="17"/>
  <c r="G32" i="17"/>
  <c r="F32" i="17"/>
  <c r="E32" i="17"/>
  <c r="D32" i="17"/>
  <c r="K27" i="17"/>
  <c r="J27" i="17"/>
  <c r="I27" i="17"/>
  <c r="G27" i="17"/>
  <c r="F27" i="17"/>
  <c r="E27" i="17"/>
  <c r="D27" i="17"/>
  <c r="K18" i="17"/>
  <c r="I18" i="17"/>
  <c r="D18" i="17"/>
  <c r="B9" i="18"/>
  <c r="B8" i="18"/>
  <c r="B7" i="18"/>
  <c r="B6" i="18"/>
  <c r="B5" i="18"/>
  <c r="J66" i="18"/>
  <c r="G66" i="18"/>
  <c r="D66" i="18"/>
  <c r="E66" i="18"/>
  <c r="F66" i="18"/>
  <c r="K46" i="18"/>
  <c r="J46" i="18"/>
  <c r="I46" i="18"/>
  <c r="G46" i="18"/>
  <c r="F46" i="18"/>
  <c r="E46" i="18"/>
  <c r="J39" i="18"/>
  <c r="G39" i="18"/>
  <c r="F39" i="18"/>
  <c r="E39" i="18"/>
  <c r="D39" i="18"/>
  <c r="J27" i="18"/>
  <c r="G27" i="18"/>
  <c r="F27" i="18"/>
  <c r="E27" i="18"/>
  <c r="D27" i="18"/>
  <c r="J18" i="18"/>
  <c r="G18" i="18"/>
  <c r="F18" i="18"/>
  <c r="E18" i="18"/>
  <c r="D18" i="18"/>
  <c r="K73" i="18"/>
  <c r="J73" i="18"/>
  <c r="I73" i="18"/>
  <c r="G73" i="18"/>
  <c r="F73" i="18"/>
  <c r="E73" i="18"/>
  <c r="D73" i="18"/>
  <c r="M66" i="18"/>
  <c r="K58" i="18"/>
  <c r="J58" i="18"/>
  <c r="I58" i="18"/>
  <c r="G58" i="18"/>
  <c r="F58" i="18"/>
  <c r="E58" i="18"/>
  <c r="D58" i="18"/>
  <c r="K53" i="18"/>
  <c r="J53" i="18"/>
  <c r="I53" i="18"/>
  <c r="G53" i="18"/>
  <c r="F53" i="18"/>
  <c r="E53" i="18"/>
  <c r="D53" i="18"/>
  <c r="D46" i="18"/>
  <c r="K39" i="18"/>
  <c r="I39" i="18"/>
  <c r="K32" i="18"/>
  <c r="J32" i="18"/>
  <c r="I32" i="18"/>
  <c r="G32" i="18"/>
  <c r="F32" i="18"/>
  <c r="E32" i="18"/>
  <c r="D32" i="18"/>
  <c r="K27" i="18"/>
  <c r="I27" i="18"/>
  <c r="K18" i="18"/>
  <c r="I18" i="18"/>
  <c r="B9" i="19"/>
  <c r="B8" i="19"/>
  <c r="B7" i="19"/>
  <c r="B6" i="19"/>
  <c r="B5" i="19"/>
  <c r="M78" i="19"/>
  <c r="M76" i="19"/>
  <c r="K73" i="19"/>
  <c r="J73" i="19"/>
  <c r="I73" i="19"/>
  <c r="G73" i="19"/>
  <c r="F73" i="19"/>
  <c r="E73" i="19"/>
  <c r="D73" i="19"/>
  <c r="M66" i="19"/>
  <c r="I66" i="19"/>
  <c r="G66" i="19"/>
  <c r="D66" i="19"/>
  <c r="K58" i="19"/>
  <c r="J58" i="19"/>
  <c r="I58" i="19"/>
  <c r="G58" i="19"/>
  <c r="F58" i="19"/>
  <c r="E58" i="19"/>
  <c r="D58" i="19"/>
  <c r="K53" i="19"/>
  <c r="J53" i="19"/>
  <c r="I53" i="19"/>
  <c r="G53" i="19"/>
  <c r="F53" i="19"/>
  <c r="E53" i="19"/>
  <c r="D53" i="19"/>
  <c r="K46" i="19"/>
  <c r="J46" i="19"/>
  <c r="I46" i="19"/>
  <c r="G46" i="19"/>
  <c r="F46" i="19"/>
  <c r="E46" i="19"/>
  <c r="D46" i="19"/>
  <c r="K39" i="19"/>
  <c r="J39" i="19"/>
  <c r="G39" i="19"/>
  <c r="F39" i="19"/>
  <c r="E39" i="19"/>
  <c r="D39" i="19"/>
  <c r="K32" i="19"/>
  <c r="J32" i="19"/>
  <c r="I32" i="19"/>
  <c r="G32" i="19"/>
  <c r="F32" i="19"/>
  <c r="E32" i="19"/>
  <c r="D32" i="19"/>
  <c r="K27" i="19"/>
  <c r="J27" i="19"/>
  <c r="I27" i="19"/>
  <c r="G27" i="19"/>
  <c r="F27" i="19"/>
  <c r="E27" i="19"/>
  <c r="D27" i="19"/>
  <c r="K18" i="19"/>
  <c r="I18" i="19"/>
  <c r="G18" i="19"/>
  <c r="F18" i="19"/>
  <c r="E18" i="19"/>
  <c r="D18" i="19"/>
  <c r="F55" i="20" l="1"/>
  <c r="K15" i="5"/>
  <c r="M49" i="10"/>
  <c r="P49" i="10" s="1"/>
  <c r="H58" i="16"/>
  <c r="F61" i="10" s="1"/>
  <c r="H73" i="18"/>
  <c r="M61" i="20"/>
  <c r="M62" i="20" s="1"/>
  <c r="K62" i="20"/>
  <c r="F19" i="22"/>
  <c r="G19" i="22" s="1"/>
  <c r="M68" i="20"/>
  <c r="G20" i="22"/>
  <c r="M40" i="21"/>
  <c r="P40" i="21" s="1"/>
  <c r="G55" i="20"/>
  <c r="M39" i="20"/>
  <c r="P39" i="20" s="1"/>
  <c r="M27" i="20"/>
  <c r="P27" i="20" s="1"/>
  <c r="M48" i="20"/>
  <c r="P48" i="20" s="1"/>
  <c r="L50" i="17"/>
  <c r="L53" i="17" s="1"/>
  <c r="M41" i="20"/>
  <c r="P41" i="20" s="1"/>
  <c r="J15" i="5"/>
  <c r="H32" i="18"/>
  <c r="F56" i="22"/>
  <c r="F75" i="22"/>
  <c r="G75" i="22" s="1"/>
  <c r="F67" i="22"/>
  <c r="G67" i="22" s="1"/>
  <c r="F34" i="21"/>
  <c r="G34" i="21" s="1"/>
  <c r="G35" i="21" s="1"/>
  <c r="J29" i="11"/>
  <c r="H14" i="5"/>
  <c r="F55" i="21"/>
  <c r="M20" i="10"/>
  <c r="P20" i="10" s="1"/>
  <c r="M76" i="20"/>
  <c r="P76" i="20" s="1"/>
  <c r="L32" i="19"/>
  <c r="H66" i="17"/>
  <c r="F68" i="22"/>
  <c r="F29" i="21"/>
  <c r="G29" i="21" s="1"/>
  <c r="M76" i="22"/>
  <c r="P76" i="22" s="1"/>
  <c r="G55" i="21"/>
  <c r="F39" i="20"/>
  <c r="G39" i="20" s="1"/>
  <c r="D39" i="14"/>
  <c r="L50" i="18"/>
  <c r="M50" i="18" s="1"/>
  <c r="F66" i="22"/>
  <c r="G66" i="22" s="1"/>
  <c r="G70" i="22" s="1"/>
  <c r="F34" i="20"/>
  <c r="F35" i="20" s="1"/>
  <c r="E50" i="20"/>
  <c r="E77" i="20"/>
  <c r="K21" i="20"/>
  <c r="M61" i="10"/>
  <c r="P61" i="10" s="1"/>
  <c r="P62" i="10" s="1"/>
  <c r="H86" i="14"/>
  <c r="F41" i="20"/>
  <c r="G41" i="20" s="1"/>
  <c r="F19" i="21"/>
  <c r="G19" i="21" s="1"/>
  <c r="E57" i="21"/>
  <c r="M47" i="20"/>
  <c r="P47" i="20" s="1"/>
  <c r="M75" i="20"/>
  <c r="P75" i="20" s="1"/>
  <c r="C33" i="11"/>
  <c r="H27" i="17"/>
  <c r="F47" i="20"/>
  <c r="G47" i="20" s="1"/>
  <c r="F28" i="20"/>
  <c r="G61" i="21"/>
  <c r="G62" i="21" s="1"/>
  <c r="D33" i="11"/>
  <c r="M28" i="21"/>
  <c r="P28" i="21" s="1"/>
  <c r="M54" i="21"/>
  <c r="P54" i="21" s="1"/>
  <c r="E21" i="20"/>
  <c r="E43" i="20"/>
  <c r="K30" i="20"/>
  <c r="N79" i="20"/>
  <c r="N81" i="20" s="1"/>
  <c r="N83" i="20" s="1"/>
  <c r="M56" i="20"/>
  <c r="P56" i="20" s="1"/>
  <c r="M26" i="20"/>
  <c r="P26" i="20" s="1"/>
  <c r="M55" i="20"/>
  <c r="P55" i="20" s="1"/>
  <c r="F26" i="10"/>
  <c r="G26" i="10" s="1"/>
  <c r="F27" i="10"/>
  <c r="G27" i="10" s="1"/>
  <c r="L57" i="18"/>
  <c r="M57" i="18" s="1"/>
  <c r="M58" i="18" s="1"/>
  <c r="F18" i="22"/>
  <c r="G18" i="22" s="1"/>
  <c r="F41" i="22"/>
  <c r="G41" i="22" s="1"/>
  <c r="F75" i="21"/>
  <c r="G75" i="21" s="1"/>
  <c r="M66" i="21"/>
  <c r="P66" i="21" s="1"/>
  <c r="L50" i="10"/>
  <c r="M69" i="10"/>
  <c r="P69" i="10" s="1"/>
  <c r="P70" i="10" s="1"/>
  <c r="L77" i="10"/>
  <c r="M20" i="21"/>
  <c r="P20" i="21" s="1"/>
  <c r="G18" i="20"/>
  <c r="E30" i="20"/>
  <c r="K70" i="20"/>
  <c r="M67" i="20"/>
  <c r="P67" i="20" s="1"/>
  <c r="L50" i="19"/>
  <c r="M50" i="19" s="1"/>
  <c r="L23" i="17"/>
  <c r="M23" i="17" s="1"/>
  <c r="H46" i="16"/>
  <c r="K37" i="11"/>
  <c r="M67" i="22"/>
  <c r="P67" i="22" s="1"/>
  <c r="F67" i="20"/>
  <c r="G67" i="20" s="1"/>
  <c r="E57" i="20"/>
  <c r="K50" i="20"/>
  <c r="K77" i="20"/>
  <c r="F20" i="10"/>
  <c r="G20" i="10" s="1"/>
  <c r="M28" i="10"/>
  <c r="P28" i="10" s="1"/>
  <c r="M67" i="10"/>
  <c r="P67" i="10" s="1"/>
  <c r="H62" i="14"/>
  <c r="K31" i="11"/>
  <c r="C31" i="11"/>
  <c r="H18" i="18"/>
  <c r="H39" i="16"/>
  <c r="F69" i="22"/>
  <c r="G69" i="22" s="1"/>
  <c r="E57" i="22"/>
  <c r="J37" i="11"/>
  <c r="L37" i="11" s="1"/>
  <c r="J79" i="22"/>
  <c r="J81" i="22" s="1"/>
  <c r="J83" i="22" s="1"/>
  <c r="K30" i="22"/>
  <c r="K50" i="22"/>
  <c r="K57" i="22"/>
  <c r="M75" i="22"/>
  <c r="P75" i="22" s="1"/>
  <c r="L70" i="22"/>
  <c r="F42" i="21"/>
  <c r="G42" i="21" s="1"/>
  <c r="F41" i="21"/>
  <c r="G41" i="21" s="1"/>
  <c r="M76" i="21"/>
  <c r="P76" i="21" s="1"/>
  <c r="M69" i="21"/>
  <c r="P69" i="21" s="1"/>
  <c r="F48" i="20"/>
  <c r="G48" i="20" s="1"/>
  <c r="J30" i="11"/>
  <c r="K34" i="11"/>
  <c r="M20" i="20"/>
  <c r="P20" i="20" s="1"/>
  <c r="M29" i="20"/>
  <c r="P29" i="20" s="1"/>
  <c r="K21" i="10"/>
  <c r="I17" i="5"/>
  <c r="I20" i="5" s="1"/>
  <c r="G75" i="20"/>
  <c r="J18" i="14"/>
  <c r="M29" i="11" s="1"/>
  <c r="M56" i="10"/>
  <c r="P56" i="10" s="1"/>
  <c r="E75" i="18"/>
  <c r="E77" i="18" s="1"/>
  <c r="E79" i="18" s="1"/>
  <c r="F75" i="17"/>
  <c r="F77" i="17" s="1"/>
  <c r="F79" i="17" s="1"/>
  <c r="K75" i="16"/>
  <c r="K77" i="16" s="1"/>
  <c r="K79" i="16" s="1"/>
  <c r="F75" i="16"/>
  <c r="F77" i="16" s="1"/>
  <c r="F79" i="16" s="1"/>
  <c r="F39" i="22"/>
  <c r="G39" i="22" s="1"/>
  <c r="F76" i="22"/>
  <c r="G76" i="22" s="1"/>
  <c r="M61" i="22"/>
  <c r="M62" i="22" s="1"/>
  <c r="E21" i="22"/>
  <c r="L50" i="22"/>
  <c r="M26" i="22"/>
  <c r="P26" i="22" s="1"/>
  <c r="F56" i="21"/>
  <c r="G56" i="21" s="1"/>
  <c r="C35" i="11"/>
  <c r="E21" i="21"/>
  <c r="E70" i="21"/>
  <c r="J79" i="21"/>
  <c r="J81" i="21" s="1"/>
  <c r="J83" i="21" s="1"/>
  <c r="K21" i="21"/>
  <c r="K43" i="21"/>
  <c r="L30" i="21"/>
  <c r="M42" i="21"/>
  <c r="P42" i="21" s="1"/>
  <c r="M56" i="21"/>
  <c r="P56" i="21" s="1"/>
  <c r="M67" i="21"/>
  <c r="P67" i="21" s="1"/>
  <c r="M74" i="21"/>
  <c r="P74" i="21" s="1"/>
  <c r="M48" i="21"/>
  <c r="P48" i="21" s="1"/>
  <c r="L34" i="20"/>
  <c r="L35" i="20" s="1"/>
  <c r="R14" i="5"/>
  <c r="S14" i="5" s="1"/>
  <c r="K75" i="14"/>
  <c r="K77" i="14" s="1"/>
  <c r="K79" i="14" s="1"/>
  <c r="E77" i="10"/>
  <c r="D29" i="11"/>
  <c r="L23" i="18"/>
  <c r="L27" i="18" s="1"/>
  <c r="L32" i="17"/>
  <c r="H58" i="17"/>
  <c r="F27" i="21"/>
  <c r="G27" i="21" s="1"/>
  <c r="M61" i="21"/>
  <c r="P61" i="21" s="1"/>
  <c r="P62" i="21" s="1"/>
  <c r="K77" i="21"/>
  <c r="L57" i="21"/>
  <c r="M49" i="21"/>
  <c r="P49" i="21" s="1"/>
  <c r="F28" i="10"/>
  <c r="G28" i="10" s="1"/>
  <c r="J79" i="10"/>
  <c r="J81" i="10" s="1"/>
  <c r="J83" i="10" s="1"/>
  <c r="N79" i="10"/>
  <c r="N81" i="10" s="1"/>
  <c r="N83" i="10" s="1"/>
  <c r="M47" i="10"/>
  <c r="P47" i="10" s="1"/>
  <c r="M76" i="10"/>
  <c r="P76" i="10" s="1"/>
  <c r="D31" i="11"/>
  <c r="E31" i="11" s="1"/>
  <c r="J14" i="5"/>
  <c r="L36" i="16"/>
  <c r="M36" i="16" s="1"/>
  <c r="M36" i="14" s="1"/>
  <c r="E18" i="14"/>
  <c r="I79" i="21"/>
  <c r="I81" i="21" s="1"/>
  <c r="I83" i="21" s="1"/>
  <c r="C30" i="11"/>
  <c r="D34" i="11"/>
  <c r="J79" i="20"/>
  <c r="J81" i="20" s="1"/>
  <c r="J83" i="20" s="1"/>
  <c r="L39" i="17"/>
  <c r="L18" i="19"/>
  <c r="E75" i="19"/>
  <c r="E77" i="19" s="1"/>
  <c r="E79" i="19" s="1"/>
  <c r="L32" i="18"/>
  <c r="J75" i="18"/>
  <c r="J77" i="18" s="1"/>
  <c r="J79" i="18" s="1"/>
  <c r="C37" i="11"/>
  <c r="N79" i="22"/>
  <c r="N81" i="22" s="1"/>
  <c r="N83" i="22" s="1"/>
  <c r="F47" i="21"/>
  <c r="G47" i="21" s="1"/>
  <c r="K57" i="20"/>
  <c r="L57" i="20"/>
  <c r="M74" i="20"/>
  <c r="P74" i="20" s="1"/>
  <c r="K35" i="11"/>
  <c r="E21" i="10"/>
  <c r="I79" i="10"/>
  <c r="I81" i="10" s="1"/>
  <c r="I83" i="10" s="1"/>
  <c r="L38" i="19"/>
  <c r="M38" i="19" s="1"/>
  <c r="D66" i="14"/>
  <c r="L30" i="10"/>
  <c r="L43" i="10"/>
  <c r="I79" i="20"/>
  <c r="I81" i="20" s="1"/>
  <c r="I83" i="20" s="1"/>
  <c r="D79" i="20"/>
  <c r="D81" i="20" s="1"/>
  <c r="D83" i="20" s="1"/>
  <c r="K30" i="11"/>
  <c r="I75" i="18"/>
  <c r="H32" i="16"/>
  <c r="H73" i="16"/>
  <c r="G56" i="22"/>
  <c r="M47" i="22"/>
  <c r="P47" i="22" s="1"/>
  <c r="E50" i="22"/>
  <c r="F76" i="21"/>
  <c r="G76" i="21" s="1"/>
  <c r="F40" i="21"/>
  <c r="G40" i="21" s="1"/>
  <c r="D79" i="21"/>
  <c r="D81" i="21" s="1"/>
  <c r="D83" i="21" s="1"/>
  <c r="E43" i="21"/>
  <c r="E50" i="21"/>
  <c r="F66" i="20"/>
  <c r="G66" i="20" s="1"/>
  <c r="F49" i="20"/>
  <c r="G49" i="20" s="1"/>
  <c r="F68" i="20"/>
  <c r="G68" i="20" s="1"/>
  <c r="F19" i="10"/>
  <c r="G19" i="10" s="1"/>
  <c r="M26" i="10"/>
  <c r="P26" i="10" s="1"/>
  <c r="E50" i="10"/>
  <c r="K77" i="10"/>
  <c r="J31" i="11"/>
  <c r="C79" i="10"/>
  <c r="C81" i="10" s="1"/>
  <c r="C83" i="10" s="1"/>
  <c r="M19" i="10"/>
  <c r="P19" i="10" s="1"/>
  <c r="G18" i="21"/>
  <c r="G39" i="10"/>
  <c r="L43" i="16"/>
  <c r="M43" i="16" s="1"/>
  <c r="M43" i="14" s="1"/>
  <c r="G66" i="21"/>
  <c r="G29" i="20"/>
  <c r="I75" i="14"/>
  <c r="H79" i="4"/>
  <c r="M41" i="10"/>
  <c r="P41" i="10" s="1"/>
  <c r="M48" i="10"/>
  <c r="P48" i="10" s="1"/>
  <c r="C79" i="20"/>
  <c r="C81" i="20" s="1"/>
  <c r="C83" i="20" s="1"/>
  <c r="I75" i="17"/>
  <c r="D37" i="11"/>
  <c r="C79" i="21"/>
  <c r="C81" i="21" s="1"/>
  <c r="C83" i="21" s="1"/>
  <c r="J34" i="11"/>
  <c r="M66" i="20"/>
  <c r="P66" i="20" s="1"/>
  <c r="P70" i="20" s="1"/>
  <c r="K57" i="10"/>
  <c r="E57" i="10"/>
  <c r="K50" i="10"/>
  <c r="L31" i="16"/>
  <c r="G39" i="14"/>
  <c r="G53" i="14"/>
  <c r="G66" i="14"/>
  <c r="H64" i="14"/>
  <c r="J39" i="14"/>
  <c r="M32" i="11" s="1"/>
  <c r="H39" i="19"/>
  <c r="L23" i="19"/>
  <c r="M23" i="19" s="1"/>
  <c r="M27" i="19" s="1"/>
  <c r="L70" i="17"/>
  <c r="M70" i="17" s="1"/>
  <c r="F28" i="22"/>
  <c r="G28" i="22" s="1"/>
  <c r="F48" i="22"/>
  <c r="G48" i="22" s="1"/>
  <c r="F69" i="21"/>
  <c r="G69" i="21" s="1"/>
  <c r="J33" i="11"/>
  <c r="K29" i="11"/>
  <c r="K33" i="11"/>
  <c r="M29" i="21"/>
  <c r="P29" i="21" s="1"/>
  <c r="K50" i="21"/>
  <c r="M55" i="21"/>
  <c r="P55" i="21" s="1"/>
  <c r="L21" i="21"/>
  <c r="M27" i="21"/>
  <c r="P27" i="21" s="1"/>
  <c r="L43" i="21"/>
  <c r="M47" i="21"/>
  <c r="P47" i="21" s="1"/>
  <c r="M68" i="21"/>
  <c r="P68" i="21" s="1"/>
  <c r="M75" i="21"/>
  <c r="P75" i="21" s="1"/>
  <c r="F76" i="20"/>
  <c r="G76" i="20" s="1"/>
  <c r="F20" i="20"/>
  <c r="G20" i="20" s="1"/>
  <c r="F29" i="10"/>
  <c r="L51" i="19"/>
  <c r="M51" i="19" s="1"/>
  <c r="G75" i="10"/>
  <c r="L46" i="17"/>
  <c r="G48" i="21"/>
  <c r="L72" i="16"/>
  <c r="M72" i="16" s="1"/>
  <c r="M72" i="14" s="1"/>
  <c r="M35" i="19"/>
  <c r="M39" i="18"/>
  <c r="M46" i="19"/>
  <c r="M18" i="19"/>
  <c r="G75" i="17"/>
  <c r="G77" i="17" s="1"/>
  <c r="G79" i="17" s="1"/>
  <c r="H66" i="16"/>
  <c r="F47" i="22"/>
  <c r="M20" i="22"/>
  <c r="P20" i="22" s="1"/>
  <c r="M18" i="21"/>
  <c r="P18" i="21" s="1"/>
  <c r="K43" i="10"/>
  <c r="L15" i="18"/>
  <c r="L15" i="14" s="1"/>
  <c r="L44" i="18"/>
  <c r="L16" i="17"/>
  <c r="M16" i="17" s="1"/>
  <c r="L26" i="17"/>
  <c r="M26" i="17" s="1"/>
  <c r="L46" i="19"/>
  <c r="H27" i="19"/>
  <c r="H73" i="19"/>
  <c r="H32" i="19"/>
  <c r="D75" i="19"/>
  <c r="D77" i="19" s="1"/>
  <c r="D79" i="19" s="1"/>
  <c r="I75" i="19"/>
  <c r="H53" i="18"/>
  <c r="H58" i="18"/>
  <c r="H73" i="17"/>
  <c r="H39" i="17"/>
  <c r="H32" i="17"/>
  <c r="M43" i="17"/>
  <c r="M46" i="17" s="1"/>
  <c r="H53" i="16"/>
  <c r="J35" i="11"/>
  <c r="G42" i="22"/>
  <c r="F49" i="22"/>
  <c r="G49" i="22" s="1"/>
  <c r="F40" i="22"/>
  <c r="G40" i="22" s="1"/>
  <c r="D79" i="22"/>
  <c r="D81" i="22" s="1"/>
  <c r="D83" i="22" s="1"/>
  <c r="E43" i="22"/>
  <c r="M41" i="22"/>
  <c r="P41" i="22" s="1"/>
  <c r="M49" i="22"/>
  <c r="P49" i="22" s="1"/>
  <c r="M28" i="22"/>
  <c r="P28" i="22" s="1"/>
  <c r="G54" i="21"/>
  <c r="F39" i="21"/>
  <c r="F20" i="21"/>
  <c r="G20" i="21" s="1"/>
  <c r="M34" i="21"/>
  <c r="M35" i="21" s="1"/>
  <c r="E30" i="21"/>
  <c r="F40" i="20"/>
  <c r="G40" i="20" s="1"/>
  <c r="M54" i="20"/>
  <c r="E70" i="20"/>
  <c r="L77" i="20"/>
  <c r="F74" i="10"/>
  <c r="G74" i="10" s="1"/>
  <c r="M75" i="10"/>
  <c r="P75" i="10" s="1"/>
  <c r="M39" i="10"/>
  <c r="P39" i="10" s="1"/>
  <c r="R15" i="5"/>
  <c r="S15" i="5" s="1"/>
  <c r="G42" i="10"/>
  <c r="D73" i="14"/>
  <c r="K75" i="18"/>
  <c r="K77" i="18" s="1"/>
  <c r="K79" i="18" s="1"/>
  <c r="N79" i="21"/>
  <c r="N81" i="21" s="1"/>
  <c r="N83" i="21" s="1"/>
  <c r="G75" i="16"/>
  <c r="G77" i="16" s="1"/>
  <c r="G79" i="16" s="1"/>
  <c r="M18" i="10"/>
  <c r="P18" i="10" s="1"/>
  <c r="G27" i="14"/>
  <c r="H46" i="19"/>
  <c r="F75" i="19"/>
  <c r="F77" i="19" s="1"/>
  <c r="F79" i="19" s="1"/>
  <c r="L39" i="18"/>
  <c r="H66" i="18"/>
  <c r="H18" i="17"/>
  <c r="M39" i="17"/>
  <c r="F27" i="22"/>
  <c r="G27" i="22" s="1"/>
  <c r="F29" i="22"/>
  <c r="G29" i="22" s="1"/>
  <c r="F49" i="21"/>
  <c r="G49" i="21" s="1"/>
  <c r="F68" i="21"/>
  <c r="G68" i="21" s="1"/>
  <c r="K30" i="21"/>
  <c r="M26" i="21"/>
  <c r="P26" i="21" s="1"/>
  <c r="F42" i="20"/>
  <c r="G42" i="20" s="1"/>
  <c r="K43" i="20"/>
  <c r="E43" i="10"/>
  <c r="G28" i="5"/>
  <c r="L71" i="17"/>
  <c r="G48" i="10"/>
  <c r="L62" i="18"/>
  <c r="L62" i="14" s="1"/>
  <c r="G41" i="10"/>
  <c r="E24" i="23"/>
  <c r="E26" i="23" s="1"/>
  <c r="E28" i="23" s="1"/>
  <c r="E31" i="23" s="1"/>
  <c r="H18" i="19"/>
  <c r="H39" i="18"/>
  <c r="H27" i="18"/>
  <c r="D75" i="18"/>
  <c r="D77" i="18" s="1"/>
  <c r="D79" i="18" s="1"/>
  <c r="H46" i="18"/>
  <c r="G75" i="18"/>
  <c r="G77" i="18" s="1"/>
  <c r="G79" i="18" s="1"/>
  <c r="H46" i="17"/>
  <c r="F34" i="22"/>
  <c r="G68" i="22"/>
  <c r="C79" i="22"/>
  <c r="C81" i="22" s="1"/>
  <c r="C83" i="22" s="1"/>
  <c r="E30" i="22"/>
  <c r="M56" i="22"/>
  <c r="P56" i="22" s="1"/>
  <c r="M66" i="22"/>
  <c r="P66" i="22" s="1"/>
  <c r="P70" i="22" s="1"/>
  <c r="M42" i="22"/>
  <c r="P42" i="22" s="1"/>
  <c r="M68" i="22"/>
  <c r="P68" i="22" s="1"/>
  <c r="F28" i="21"/>
  <c r="G28" i="21" s="1"/>
  <c r="F67" i="21"/>
  <c r="G67" i="21" s="1"/>
  <c r="E77" i="21"/>
  <c r="M41" i="21"/>
  <c r="P41" i="21" s="1"/>
  <c r="F27" i="20"/>
  <c r="G27" i="20" s="1"/>
  <c r="G28" i="20"/>
  <c r="F69" i="20"/>
  <c r="G69" i="20" s="1"/>
  <c r="M18" i="20"/>
  <c r="P18" i="20" s="1"/>
  <c r="L21" i="20"/>
  <c r="L30" i="20"/>
  <c r="M49" i="20"/>
  <c r="P49" i="20" s="1"/>
  <c r="M69" i="20"/>
  <c r="P69" i="20" s="1"/>
  <c r="F66" i="10"/>
  <c r="G66" i="10" s="1"/>
  <c r="I32" i="5"/>
  <c r="L71" i="16"/>
  <c r="M71" i="16" s="1"/>
  <c r="M71" i="14" s="1"/>
  <c r="L44" i="16"/>
  <c r="M44" i="16" s="1"/>
  <c r="M44" i="14" s="1"/>
  <c r="L37" i="16"/>
  <c r="M37" i="16" s="1"/>
  <c r="M37" i="14" s="1"/>
  <c r="G76" i="10"/>
  <c r="G67" i="10"/>
  <c r="H17" i="14"/>
  <c r="E39" i="14"/>
  <c r="F39" i="14"/>
  <c r="H45" i="14"/>
  <c r="E66" i="14"/>
  <c r="H65" i="14"/>
  <c r="F66" i="14"/>
  <c r="H72" i="14"/>
  <c r="H71" i="14"/>
  <c r="J46" i="14"/>
  <c r="M33" i="11" s="1"/>
  <c r="J53" i="14"/>
  <c r="M34" i="11" s="1"/>
  <c r="J66" i="14"/>
  <c r="M36" i="11" s="1"/>
  <c r="J73" i="14"/>
  <c r="M37" i="11" s="1"/>
  <c r="D18" i="14"/>
  <c r="F18" i="10"/>
  <c r="L18" i="16"/>
  <c r="H15" i="14"/>
  <c r="H16" i="14"/>
  <c r="H18" i="16"/>
  <c r="M15" i="17"/>
  <c r="D75" i="17"/>
  <c r="D77" i="17" s="1"/>
  <c r="D79" i="17" s="1"/>
  <c r="M29" i="22"/>
  <c r="P29" i="22" s="1"/>
  <c r="L21" i="22"/>
  <c r="L77" i="22"/>
  <c r="G19" i="20"/>
  <c r="M28" i="20"/>
  <c r="L43" i="20"/>
  <c r="L50" i="20"/>
  <c r="P68" i="20"/>
  <c r="M27" i="10"/>
  <c r="P27" i="10" s="1"/>
  <c r="L21" i="10"/>
  <c r="M54" i="10"/>
  <c r="P54" i="10" s="1"/>
  <c r="K14" i="5"/>
  <c r="G18" i="14"/>
  <c r="F18" i="14"/>
  <c r="H24" i="14"/>
  <c r="H25" i="14"/>
  <c r="H26" i="14"/>
  <c r="H31" i="14"/>
  <c r="H32" i="14" s="1"/>
  <c r="F31" i="11" s="1"/>
  <c r="H35" i="14"/>
  <c r="H43" i="14"/>
  <c r="H44" i="14"/>
  <c r="L70" i="10"/>
  <c r="L77" i="21"/>
  <c r="M19" i="21"/>
  <c r="L70" i="21"/>
  <c r="M42" i="20"/>
  <c r="M43" i="20" s="1"/>
  <c r="M19" i="20"/>
  <c r="P19" i="20" s="1"/>
  <c r="M66" i="10"/>
  <c r="M40" i="10"/>
  <c r="P40" i="10" s="1"/>
  <c r="G17" i="5"/>
  <c r="G19" i="5" s="1"/>
  <c r="H38" i="14"/>
  <c r="H37" i="14"/>
  <c r="H36" i="14"/>
  <c r="L57" i="10"/>
  <c r="M48" i="22"/>
  <c r="M54" i="22"/>
  <c r="L57" i="22"/>
  <c r="F62" i="21"/>
  <c r="M39" i="21"/>
  <c r="P39" i="21" s="1"/>
  <c r="L50" i="21"/>
  <c r="L70" i="20"/>
  <c r="M74" i="10"/>
  <c r="P74" i="10" s="1"/>
  <c r="H63" i="14"/>
  <c r="F73" i="14"/>
  <c r="G26" i="22"/>
  <c r="M34" i="22"/>
  <c r="M35" i="22" s="1"/>
  <c r="L35" i="22"/>
  <c r="E75" i="17"/>
  <c r="E77" i="17" s="1"/>
  <c r="E79" i="17" s="1"/>
  <c r="M50" i="17"/>
  <c r="M53" i="17" s="1"/>
  <c r="C34" i="11"/>
  <c r="F74" i="22"/>
  <c r="L30" i="22"/>
  <c r="K21" i="22"/>
  <c r="K77" i="22"/>
  <c r="L43" i="22"/>
  <c r="M27" i="22"/>
  <c r="P27" i="22" s="1"/>
  <c r="M62" i="21"/>
  <c r="E77" i="22"/>
  <c r="M39" i="22"/>
  <c r="K43" i="22"/>
  <c r="L70" i="18"/>
  <c r="L73" i="18" s="1"/>
  <c r="F74" i="21"/>
  <c r="M19" i="22"/>
  <c r="P55" i="22"/>
  <c r="G74" i="20"/>
  <c r="G75" i="19"/>
  <c r="G77" i="19" s="1"/>
  <c r="G79" i="19" s="1"/>
  <c r="E75" i="16"/>
  <c r="E77" i="16" s="1"/>
  <c r="E79" i="16" s="1"/>
  <c r="J75" i="16"/>
  <c r="J77" i="16" s="1"/>
  <c r="J79" i="16" s="1"/>
  <c r="I79" i="22"/>
  <c r="I81" i="22" s="1"/>
  <c r="I83" i="22" s="1"/>
  <c r="M69" i="22"/>
  <c r="K70" i="21"/>
  <c r="F61" i="20"/>
  <c r="F62" i="20" s="1"/>
  <c r="C36" i="11"/>
  <c r="L24" i="14"/>
  <c r="M17" i="16"/>
  <c r="M17" i="14" s="1"/>
  <c r="L17" i="14"/>
  <c r="M45" i="16"/>
  <c r="L45" i="14"/>
  <c r="M65" i="16"/>
  <c r="M65" i="14" s="1"/>
  <c r="L65" i="14"/>
  <c r="M74" i="22"/>
  <c r="P74" i="22" s="1"/>
  <c r="K57" i="21"/>
  <c r="K62" i="21"/>
  <c r="D35" i="11"/>
  <c r="J32" i="11"/>
  <c r="K32" i="11"/>
  <c r="D36" i="11"/>
  <c r="J36" i="11"/>
  <c r="L25" i="14"/>
  <c r="L64" i="14"/>
  <c r="M64" i="16"/>
  <c r="M64" i="14" s="1"/>
  <c r="C32" i="11"/>
  <c r="D32" i="11"/>
  <c r="K36" i="11"/>
  <c r="C29" i="11"/>
  <c r="F35" i="10"/>
  <c r="G34" i="10"/>
  <c r="G35" i="10" s="1"/>
  <c r="G47" i="10"/>
  <c r="M16" i="16"/>
  <c r="L66" i="17"/>
  <c r="F43" i="10"/>
  <c r="G40" i="10"/>
  <c r="M26" i="16"/>
  <c r="M26" i="14" s="1"/>
  <c r="K75" i="17"/>
  <c r="K77" i="17" s="1"/>
  <c r="K79" i="17" s="1"/>
  <c r="M25" i="16"/>
  <c r="M25" i="14" s="1"/>
  <c r="E53" i="14"/>
  <c r="F69" i="10"/>
  <c r="G69" i="10" s="1"/>
  <c r="F49" i="10"/>
  <c r="G49" i="10" s="1"/>
  <c r="E30" i="10"/>
  <c r="G73" i="14"/>
  <c r="L34" i="10"/>
  <c r="F68" i="10"/>
  <c r="G68" i="10" s="1"/>
  <c r="G55" i="22"/>
  <c r="L35" i="16"/>
  <c r="L38" i="16"/>
  <c r="L63" i="16"/>
  <c r="J27" i="14"/>
  <c r="M30" i="11" s="1"/>
  <c r="D79" i="10"/>
  <c r="D81" i="10" s="1"/>
  <c r="D83" i="10" s="1"/>
  <c r="K30" i="10"/>
  <c r="G56" i="10"/>
  <c r="F53" i="14"/>
  <c r="H23" i="14"/>
  <c r="J75" i="19"/>
  <c r="J77" i="19" s="1"/>
  <c r="J79" i="19" s="1"/>
  <c r="M70" i="19"/>
  <c r="M73" i="19" s="1"/>
  <c r="L73" i="19"/>
  <c r="G61" i="22"/>
  <c r="G62" i="22" s="1"/>
  <c r="F62" i="22"/>
  <c r="H58" i="19"/>
  <c r="L57" i="19"/>
  <c r="G54" i="22"/>
  <c r="F57" i="22"/>
  <c r="M52" i="19"/>
  <c r="K66" i="19" s="1"/>
  <c r="K75" i="19" s="1"/>
  <c r="K77" i="19" s="1"/>
  <c r="K79" i="19" s="1"/>
  <c r="H50" i="14"/>
  <c r="H53" i="19"/>
  <c r="M23" i="18"/>
  <c r="M27" i="18" s="1"/>
  <c r="H70" i="14"/>
  <c r="F75" i="18"/>
  <c r="F77" i="18" s="1"/>
  <c r="F79" i="18" s="1"/>
  <c r="G26" i="21"/>
  <c r="M52" i="18"/>
  <c r="M53" i="18" s="1"/>
  <c r="L53" i="18"/>
  <c r="J75" i="17"/>
  <c r="J77" i="17" s="1"/>
  <c r="J79" i="17" s="1"/>
  <c r="L58" i="17"/>
  <c r="M57" i="17"/>
  <c r="M58" i="17" s="1"/>
  <c r="H57" i="14"/>
  <c r="H58" i="14" s="1"/>
  <c r="F35" i="11" s="1"/>
  <c r="G54" i="20"/>
  <c r="H53" i="17"/>
  <c r="H52" i="14"/>
  <c r="H51" i="14"/>
  <c r="F56" i="20"/>
  <c r="G56" i="20" s="1"/>
  <c r="G26" i="20"/>
  <c r="M70" i="16"/>
  <c r="E73" i="14"/>
  <c r="L58" i="16"/>
  <c r="M57" i="16"/>
  <c r="F62" i="10"/>
  <c r="G61" i="10"/>
  <c r="G62" i="10" s="1"/>
  <c r="D75" i="16"/>
  <c r="D77" i="16" s="1"/>
  <c r="D79" i="16" s="1"/>
  <c r="M51" i="16"/>
  <c r="M51" i="14" s="1"/>
  <c r="M50" i="16"/>
  <c r="L53" i="16"/>
  <c r="G54" i="10"/>
  <c r="M52" i="16"/>
  <c r="M52" i="14" s="1"/>
  <c r="L52" i="14"/>
  <c r="D53" i="14"/>
  <c r="F55" i="10"/>
  <c r="G55" i="10" s="1"/>
  <c r="M23" i="16"/>
  <c r="L27" i="16"/>
  <c r="H27" i="16"/>
  <c r="D27" i="14"/>
  <c r="D30" i="11"/>
  <c r="P61" i="20" l="1"/>
  <c r="P62" i="20" s="1"/>
  <c r="L31" i="11"/>
  <c r="N31" i="11" s="1"/>
  <c r="G77" i="20"/>
  <c r="F21" i="10"/>
  <c r="P21" i="10"/>
  <c r="M62" i="10"/>
  <c r="F21" i="21"/>
  <c r="F70" i="22"/>
  <c r="H70" i="22" s="1"/>
  <c r="F77" i="22"/>
  <c r="H62" i="21"/>
  <c r="P50" i="20"/>
  <c r="L51" i="14"/>
  <c r="G34" i="20"/>
  <c r="G35" i="20" s="1"/>
  <c r="H35" i="20" s="1"/>
  <c r="L29" i="11"/>
  <c r="M34" i="20"/>
  <c r="M35" i="20" s="1"/>
  <c r="F35" i="21"/>
  <c r="H35" i="21" s="1"/>
  <c r="M27" i="17"/>
  <c r="P57" i="21"/>
  <c r="F30" i="10"/>
  <c r="K79" i="20"/>
  <c r="K81" i="20" s="1"/>
  <c r="K83" i="20" s="1"/>
  <c r="E33" i="11"/>
  <c r="L36" i="14"/>
  <c r="F77" i="20"/>
  <c r="H77" i="20" s="1"/>
  <c r="E34" i="11"/>
  <c r="L43" i="14"/>
  <c r="G21" i="22"/>
  <c r="P43" i="10"/>
  <c r="M21" i="21"/>
  <c r="G21" i="20"/>
  <c r="E37" i="11"/>
  <c r="G21" i="21"/>
  <c r="F50" i="20"/>
  <c r="M77" i="21"/>
  <c r="F57" i="21"/>
  <c r="G50" i="20"/>
  <c r="L53" i="19"/>
  <c r="L44" i="14"/>
  <c r="L58" i="18"/>
  <c r="P77" i="10"/>
  <c r="M70" i="10"/>
  <c r="F21" i="22"/>
  <c r="H21" i="22" s="1"/>
  <c r="G57" i="21"/>
  <c r="H75" i="18"/>
  <c r="H77" i="18" s="1"/>
  <c r="H79" i="18" s="1"/>
  <c r="P50" i="21"/>
  <c r="N29" i="11"/>
  <c r="E79" i="20"/>
  <c r="E81" i="20" s="1"/>
  <c r="E83" i="20" s="1"/>
  <c r="L50" i="14"/>
  <c r="P61" i="22"/>
  <c r="P62" i="22" s="1"/>
  <c r="G70" i="20"/>
  <c r="P50" i="10"/>
  <c r="P77" i="20"/>
  <c r="P57" i="10"/>
  <c r="G77" i="10"/>
  <c r="G74" i="22"/>
  <c r="G77" i="22" s="1"/>
  <c r="K79" i="10"/>
  <c r="K81" i="10" s="1"/>
  <c r="K83" i="10" s="1"/>
  <c r="M57" i="10"/>
  <c r="E35" i="11"/>
  <c r="G35" i="11" s="1"/>
  <c r="L37" i="14"/>
  <c r="M57" i="21"/>
  <c r="F77" i="21"/>
  <c r="L79" i="22"/>
  <c r="L81" i="22" s="1"/>
  <c r="L83" i="22" s="1"/>
  <c r="H66" i="14"/>
  <c r="F36" i="11" s="1"/>
  <c r="M57" i="22"/>
  <c r="H39" i="14"/>
  <c r="F32" i="11" s="1"/>
  <c r="M30" i="10"/>
  <c r="G31" i="11"/>
  <c r="M70" i="21"/>
  <c r="G29" i="10"/>
  <c r="G30" i="10" s="1"/>
  <c r="P77" i="21"/>
  <c r="G43" i="22"/>
  <c r="L35" i="11"/>
  <c r="N35" i="11" s="1"/>
  <c r="L30" i="11"/>
  <c r="N30" i="11" s="1"/>
  <c r="F30" i="20"/>
  <c r="F50" i="21"/>
  <c r="M21" i="22"/>
  <c r="P43" i="21"/>
  <c r="P21" i="20"/>
  <c r="M30" i="21"/>
  <c r="L72" i="14"/>
  <c r="M39" i="19"/>
  <c r="L34" i="11"/>
  <c r="N34" i="11" s="1"/>
  <c r="G70" i="21"/>
  <c r="M31" i="16"/>
  <c r="L32" i="16"/>
  <c r="G30" i="20"/>
  <c r="M77" i="22"/>
  <c r="M70" i="20"/>
  <c r="F21" i="20"/>
  <c r="H21" i="20" s="1"/>
  <c r="M77" i="20"/>
  <c r="L23" i="14"/>
  <c r="L73" i="16"/>
  <c r="L27" i="17"/>
  <c r="H75" i="17"/>
  <c r="H77" i="17" s="1"/>
  <c r="H79" i="17" s="1"/>
  <c r="L73" i="17"/>
  <c r="G30" i="21"/>
  <c r="G74" i="21"/>
  <c r="G77" i="21" s="1"/>
  <c r="H77" i="21" s="1"/>
  <c r="M53" i="19"/>
  <c r="L27" i="19"/>
  <c r="F70" i="21"/>
  <c r="P42" i="20"/>
  <c r="P43" i="20" s="1"/>
  <c r="L18" i="17"/>
  <c r="N37" i="11"/>
  <c r="E79" i="21"/>
  <c r="E81" i="21" s="1"/>
  <c r="E83" i="21" s="1"/>
  <c r="M21" i="10"/>
  <c r="M50" i="10"/>
  <c r="L31" i="14"/>
  <c r="L32" i="14" s="1"/>
  <c r="G43" i="20"/>
  <c r="P54" i="22"/>
  <c r="P57" i="22" s="1"/>
  <c r="P70" i="21"/>
  <c r="M50" i="21"/>
  <c r="P30" i="21"/>
  <c r="L79" i="20"/>
  <c r="L81" i="20" s="1"/>
  <c r="L83" i="20" s="1"/>
  <c r="F30" i="21"/>
  <c r="F43" i="20"/>
  <c r="L39" i="19"/>
  <c r="L33" i="11"/>
  <c r="N33" i="11" s="1"/>
  <c r="M62" i="18"/>
  <c r="L66" i="18"/>
  <c r="G39" i="21"/>
  <c r="G43" i="21" s="1"/>
  <c r="F43" i="21"/>
  <c r="L71" i="14"/>
  <c r="M71" i="17"/>
  <c r="M73" i="17" s="1"/>
  <c r="M57" i="20"/>
  <c r="P54" i="20"/>
  <c r="P57" i="20" s="1"/>
  <c r="M15" i="18"/>
  <c r="M18" i="18" s="1"/>
  <c r="L18" i="18"/>
  <c r="H75" i="16"/>
  <c r="H77" i="16" s="1"/>
  <c r="H79" i="16" s="1"/>
  <c r="K79" i="21"/>
  <c r="K81" i="21" s="1"/>
  <c r="K83" i="21" s="1"/>
  <c r="M70" i="18"/>
  <c r="M73" i="18" s="1"/>
  <c r="H27" i="14"/>
  <c r="F30" i="11" s="1"/>
  <c r="G43" i="10"/>
  <c r="H43" i="10" s="1"/>
  <c r="P77" i="22"/>
  <c r="M43" i="10"/>
  <c r="M70" i="22"/>
  <c r="E79" i="22"/>
  <c r="E81" i="22" s="1"/>
  <c r="E83" i="22" s="1"/>
  <c r="M30" i="22"/>
  <c r="F30" i="22"/>
  <c r="M50" i="20"/>
  <c r="L46" i="16"/>
  <c r="G47" i="22"/>
  <c r="G50" i="22" s="1"/>
  <c r="F50" i="22"/>
  <c r="G34" i="22"/>
  <c r="G35" i="22" s="1"/>
  <c r="F35" i="22"/>
  <c r="M44" i="18"/>
  <c r="M46" i="18" s="1"/>
  <c r="L46" i="18"/>
  <c r="J75" i="14"/>
  <c r="J77" i="14" s="1"/>
  <c r="J79" i="14" s="1"/>
  <c r="H73" i="14"/>
  <c r="F37" i="11" s="1"/>
  <c r="E79" i="10"/>
  <c r="E81" i="10" s="1"/>
  <c r="E83" i="10" s="1"/>
  <c r="L16" i="14"/>
  <c r="L18" i="14" s="1"/>
  <c r="F75" i="14"/>
  <c r="F77" i="14" s="1"/>
  <c r="F79" i="14" s="1"/>
  <c r="F77" i="10"/>
  <c r="D75" i="14"/>
  <c r="D77" i="14" s="1"/>
  <c r="D79" i="14" s="1"/>
  <c r="L70" i="14"/>
  <c r="G75" i="14"/>
  <c r="G77" i="14" s="1"/>
  <c r="G79" i="14" s="1"/>
  <c r="L26" i="14"/>
  <c r="M43" i="21"/>
  <c r="G50" i="21"/>
  <c r="P34" i="21"/>
  <c r="P35" i="21" s="1"/>
  <c r="M50" i="22"/>
  <c r="F43" i="22"/>
  <c r="H46" i="14"/>
  <c r="F33" i="11" s="1"/>
  <c r="F70" i="20"/>
  <c r="M18" i="17"/>
  <c r="G18" i="10"/>
  <c r="G21" i="10" s="1"/>
  <c r="H18" i="14"/>
  <c r="F29" i="11" s="1"/>
  <c r="P28" i="20"/>
  <c r="P30" i="20" s="1"/>
  <c r="M30" i="20"/>
  <c r="K39" i="11"/>
  <c r="K43" i="11" s="1"/>
  <c r="M39" i="11"/>
  <c r="M43" i="11" s="1"/>
  <c r="B18" i="11" s="1"/>
  <c r="G61" i="20"/>
  <c r="G62" i="20" s="1"/>
  <c r="H62" i="20" s="1"/>
  <c r="G57" i="22"/>
  <c r="E32" i="11"/>
  <c r="L79" i="21"/>
  <c r="L81" i="21" s="1"/>
  <c r="L83" i="21" s="1"/>
  <c r="P19" i="21"/>
  <c r="P21" i="21" s="1"/>
  <c r="P66" i="10"/>
  <c r="M77" i="10"/>
  <c r="P48" i="22"/>
  <c r="P50" i="22" s="1"/>
  <c r="P19" i="22"/>
  <c r="P21" i="22" s="1"/>
  <c r="M21" i="20"/>
  <c r="E75" i="14"/>
  <c r="E77" i="14" s="1"/>
  <c r="E79" i="14" s="1"/>
  <c r="H75" i="19"/>
  <c r="H77" i="19" s="1"/>
  <c r="H79" i="19" s="1"/>
  <c r="L38" i="14"/>
  <c r="M38" i="16"/>
  <c r="M38" i="14" s="1"/>
  <c r="L35" i="10"/>
  <c r="L79" i="10" s="1"/>
  <c r="L81" i="10" s="1"/>
  <c r="L83" i="10" s="1"/>
  <c r="M34" i="10"/>
  <c r="M35" i="10" s="1"/>
  <c r="G50" i="10"/>
  <c r="E29" i="11"/>
  <c r="C39" i="11"/>
  <c r="C43" i="11" s="1"/>
  <c r="C47" i="11" s="1"/>
  <c r="L32" i="11"/>
  <c r="J39" i="11"/>
  <c r="J43" i="11" s="1"/>
  <c r="J47" i="11" s="1"/>
  <c r="M45" i="14"/>
  <c r="M46" i="14" s="1"/>
  <c r="M46" i="16"/>
  <c r="K79" i="22"/>
  <c r="K81" i="22" s="1"/>
  <c r="K83" i="22" s="1"/>
  <c r="P69" i="22"/>
  <c r="P34" i="22"/>
  <c r="P35" i="22" s="1"/>
  <c r="L35" i="14"/>
  <c r="M35" i="16"/>
  <c r="L39" i="16"/>
  <c r="M16" i="14"/>
  <c r="M18" i="14" s="1"/>
  <c r="M18" i="16"/>
  <c r="E36" i="11"/>
  <c r="M43" i="22"/>
  <c r="P39" i="22"/>
  <c r="P43" i="22" s="1"/>
  <c r="F57" i="20"/>
  <c r="H35" i="10"/>
  <c r="F70" i="10"/>
  <c r="L36" i="11"/>
  <c r="N36" i="11" s="1"/>
  <c r="P30" i="22"/>
  <c r="G30" i="22"/>
  <c r="L63" i="14"/>
  <c r="L66" i="14" s="1"/>
  <c r="M63" i="16"/>
  <c r="L66" i="16"/>
  <c r="G70" i="10"/>
  <c r="F50" i="10"/>
  <c r="M57" i="19"/>
  <c r="M58" i="19" s="1"/>
  <c r="L58" i="19"/>
  <c r="L57" i="14"/>
  <c r="L58" i="14" s="1"/>
  <c r="H62" i="22"/>
  <c r="H53" i="14"/>
  <c r="F34" i="11" s="1"/>
  <c r="G34" i="11" s="1"/>
  <c r="G57" i="20"/>
  <c r="M70" i="14"/>
  <c r="M73" i="14" s="1"/>
  <c r="M73" i="16"/>
  <c r="H62" i="10"/>
  <c r="M57" i="14"/>
  <c r="M58" i="14" s="1"/>
  <c r="M58" i="16"/>
  <c r="M50" i="14"/>
  <c r="M53" i="14" s="1"/>
  <c r="M53" i="16"/>
  <c r="G57" i="10"/>
  <c r="F57" i="10"/>
  <c r="M23" i="14"/>
  <c r="M27" i="14" s="1"/>
  <c r="M27" i="16"/>
  <c r="E30" i="11"/>
  <c r="D39" i="11"/>
  <c r="D43" i="11" s="1"/>
  <c r="K47" i="11" l="1"/>
  <c r="H21" i="10"/>
  <c r="G33" i="11"/>
  <c r="L46" i="14"/>
  <c r="H43" i="20"/>
  <c r="H77" i="22"/>
  <c r="H57" i="21"/>
  <c r="H70" i="20"/>
  <c r="H77" i="10"/>
  <c r="G37" i="11"/>
  <c r="L53" i="14"/>
  <c r="H21" i="21"/>
  <c r="H30" i="10"/>
  <c r="H50" i="20"/>
  <c r="H30" i="20"/>
  <c r="L73" i="14"/>
  <c r="L75" i="18"/>
  <c r="L77" i="18" s="1"/>
  <c r="L79" i="18" s="1"/>
  <c r="P34" i="20"/>
  <c r="P35" i="20" s="1"/>
  <c r="P34" i="10"/>
  <c r="P35" i="10" s="1"/>
  <c r="M79" i="21"/>
  <c r="M81" i="21" s="1"/>
  <c r="H70" i="21"/>
  <c r="G32" i="11"/>
  <c r="L27" i="14"/>
  <c r="L75" i="19"/>
  <c r="L77" i="19" s="1"/>
  <c r="M77" i="19" s="1"/>
  <c r="L75" i="16"/>
  <c r="M75" i="16" s="1"/>
  <c r="G36" i="11"/>
  <c r="M75" i="17"/>
  <c r="L75" i="17"/>
  <c r="L77" i="17"/>
  <c r="M77" i="17" s="1"/>
  <c r="M79" i="10"/>
  <c r="M81" i="10" s="1"/>
  <c r="M83" i="10" s="1"/>
  <c r="M47" i="11" s="1"/>
  <c r="H43" i="22"/>
  <c r="H50" i="21"/>
  <c r="M75" i="19"/>
  <c r="F79" i="21"/>
  <c r="F81" i="21" s="1"/>
  <c r="F83" i="21" s="1"/>
  <c r="F79" i="20"/>
  <c r="F81" i="20" s="1"/>
  <c r="F83" i="20" s="1"/>
  <c r="L39" i="14"/>
  <c r="M79" i="20"/>
  <c r="M81" i="20" s="1"/>
  <c r="M83" i="20" s="1"/>
  <c r="H35" i="22"/>
  <c r="M31" i="14"/>
  <c r="M32" i="14" s="1"/>
  <c r="M32" i="16"/>
  <c r="P79" i="20"/>
  <c r="P81" i="20" s="1"/>
  <c r="P83" i="20" s="1"/>
  <c r="M79" i="22"/>
  <c r="M81" i="22" s="1"/>
  <c r="P81" i="22" s="1"/>
  <c r="H30" i="21"/>
  <c r="H50" i="10"/>
  <c r="M75" i="18"/>
  <c r="H70" i="10"/>
  <c r="H43" i="21"/>
  <c r="F79" i="22"/>
  <c r="F81" i="22" s="1"/>
  <c r="F83" i="22" s="1"/>
  <c r="G79" i="21"/>
  <c r="G81" i="21" s="1"/>
  <c r="G83" i="21" s="1"/>
  <c r="G79" i="10"/>
  <c r="G81" i="10" s="1"/>
  <c r="G83" i="10" s="1"/>
  <c r="G79" i="20"/>
  <c r="G81" i="20" s="1"/>
  <c r="G83" i="20" s="1"/>
  <c r="H30" i="22"/>
  <c r="G79" i="22"/>
  <c r="G81" i="22" s="1"/>
  <c r="G83" i="22" s="1"/>
  <c r="H50" i="22"/>
  <c r="L77" i="14"/>
  <c r="M77" i="14" s="1"/>
  <c r="H75" i="14"/>
  <c r="H77" i="14" s="1"/>
  <c r="H79" i="14" s="1"/>
  <c r="G29" i="11"/>
  <c r="H57" i="22"/>
  <c r="M35" i="14"/>
  <c r="M39" i="14" s="1"/>
  <c r="M39" i="16"/>
  <c r="N32" i="11"/>
  <c r="N39" i="11" s="1"/>
  <c r="N43" i="11" s="1"/>
  <c r="L39" i="11"/>
  <c r="L43" i="11" s="1"/>
  <c r="M63" i="14"/>
  <c r="M66" i="14" s="1"/>
  <c r="M66" i="16"/>
  <c r="F39" i="11"/>
  <c r="F43" i="11" s="1"/>
  <c r="B14" i="11" s="1"/>
  <c r="H57" i="20"/>
  <c r="H57" i="10"/>
  <c r="F79" i="10"/>
  <c r="F81" i="10" s="1"/>
  <c r="F83" i="10" s="1"/>
  <c r="D47" i="11"/>
  <c r="C51" i="11"/>
  <c r="C52" i="11" s="1"/>
  <c r="C54" i="11" s="1"/>
  <c r="G30" i="11"/>
  <c r="E39" i="11"/>
  <c r="E43" i="11" s="1"/>
  <c r="M79" i="17" l="1"/>
  <c r="L75" i="14"/>
  <c r="L79" i="14" s="1"/>
  <c r="M77" i="18"/>
  <c r="M79" i="18" s="1"/>
  <c r="M79" i="19"/>
  <c r="P79" i="22"/>
  <c r="P79" i="21"/>
  <c r="L79" i="19"/>
  <c r="L79" i="17"/>
  <c r="P83" i="22"/>
  <c r="L77" i="16"/>
  <c r="L79" i="16" s="1"/>
  <c r="M75" i="14"/>
  <c r="M79" i="14" s="1"/>
  <c r="M83" i="22"/>
  <c r="G39" i="11"/>
  <c r="G43" i="11" s="1"/>
  <c r="G47" i="11" s="1"/>
  <c r="M83" i="21"/>
  <c r="P81" i="21"/>
  <c r="P83" i="21" s="1"/>
  <c r="B19" i="11"/>
  <c r="L47" i="11"/>
  <c r="F47" i="11"/>
  <c r="B15" i="11"/>
  <c r="C15" i="11" s="1"/>
  <c r="E47" i="11"/>
  <c r="M77" i="16" l="1"/>
  <c r="M79" i="16" s="1"/>
  <c r="N47" i="11"/>
  <c r="C19" i="11"/>
  <c r="B20" i="11"/>
  <c r="C20" i="11" s="1"/>
  <c r="B16" i="11"/>
  <c r="C16" i="11" s="1"/>
  <c r="P83" i="10"/>
  <c r="P30" i="10"/>
  <c r="P79" i="10"/>
  <c r="P8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Lissa Culcay</author>
  </authors>
  <commentList>
    <comment ref="C7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Lissa Culcay:</t>
        </r>
        <r>
          <rPr>
            <sz val="8"/>
            <color indexed="81"/>
            <rFont val="Tahoma"/>
            <family val="2"/>
          </rPr>
          <t xml:space="preserve">
Por favor ingrese el % de Costo Indirecto, si lo dispone y es auditable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Lissa Culcay</author>
  </authors>
  <commentList>
    <comment ref="C7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Lissa Culcay:</t>
        </r>
        <r>
          <rPr>
            <sz val="8"/>
            <color indexed="81"/>
            <rFont val="Tahoma"/>
            <family val="2"/>
          </rPr>
          <t xml:space="preserve">
Por favor ingrese el % de Costo Indirecto, si lo dispone y es auditable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Lissa Culcay</author>
  </authors>
  <commentList>
    <comment ref="C7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Lissa Culcay:</t>
        </r>
        <r>
          <rPr>
            <sz val="8"/>
            <color indexed="81"/>
            <rFont val="Tahoma"/>
            <family val="2"/>
          </rPr>
          <t xml:space="preserve">
Por favor ingrese el % de Costo Indirecto, si lo dispone y es auditable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Lissa Culcay</author>
  </authors>
  <commentList>
    <comment ref="C7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Lissa Culcay:</t>
        </r>
        <r>
          <rPr>
            <sz val="8"/>
            <color indexed="81"/>
            <rFont val="Tahoma"/>
            <family val="2"/>
          </rPr>
          <t xml:space="preserve">
Por favor ingrese el % de Costo Indirecto, si lo dispone y es auditable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Lissa Culcay</author>
  </authors>
  <commentList>
    <comment ref="C77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Lissa Culcay:</t>
        </r>
        <r>
          <rPr>
            <sz val="8"/>
            <color indexed="81"/>
            <rFont val="Tahoma"/>
            <family val="2"/>
          </rPr>
          <t xml:space="preserve">
Por favor ingrese el % de Costo Indirecto, si lo dispone y es auditable</t>
        </r>
      </text>
    </comment>
  </commentList>
</comments>
</file>

<file path=xl/sharedStrings.xml><?xml version="1.0" encoding="utf-8"?>
<sst xmlns="http://schemas.openxmlformats.org/spreadsheetml/2006/main" count="970" uniqueCount="318">
  <si>
    <t>Formato de Presupuesto Donaciones (External Grants)</t>
  </si>
  <si>
    <t>Presupuesto Resultado 1</t>
  </si>
  <si>
    <t>Nombre del Socio:</t>
  </si>
  <si>
    <t xml:space="preserve"> </t>
  </si>
  <si>
    <t>Técnico del Socio a cargo del proyecto:</t>
  </si>
  <si>
    <t>Título del proyecto:</t>
  </si>
  <si>
    <t>Donante:</t>
  </si>
  <si>
    <t>Técnico de CI a cargo del proyecto:</t>
  </si>
  <si>
    <t xml:space="preserve">Total </t>
  </si>
  <si>
    <t>Socio</t>
  </si>
  <si>
    <t>Total</t>
  </si>
  <si>
    <t>Category</t>
  </si>
  <si>
    <t>Unit</t>
  </si>
  <si>
    <t>Cost</t>
  </si>
  <si>
    <t>Trimestre 1</t>
  </si>
  <si>
    <t xml:space="preserve"> Trimestre 2</t>
  </si>
  <si>
    <t>Trimestre 3</t>
  </si>
  <si>
    <t>Trimestre 4</t>
  </si>
  <si>
    <t>Fondos requeridos</t>
  </si>
  <si>
    <t>Contraparte</t>
  </si>
  <si>
    <t>Proyecto</t>
  </si>
  <si>
    <t>check</t>
  </si>
  <si>
    <t>1. Personal y Beneficios</t>
  </si>
  <si>
    <t xml:space="preserve">Sueldos y salarios del personal </t>
  </si>
  <si>
    <t>Salarios Programáticos</t>
  </si>
  <si>
    <t>Salarios Operaciones (Finanzas y Adm.)</t>
  </si>
  <si>
    <t>Beneficios</t>
  </si>
  <si>
    <t>Total Personal y Beneficios</t>
  </si>
  <si>
    <t>2. Consultorías y Contratos</t>
  </si>
  <si>
    <t>Servicios Profesionales</t>
  </si>
  <si>
    <t>Consultores y Contratos Nacionales</t>
  </si>
  <si>
    <t>Gastos de auditoría</t>
  </si>
  <si>
    <t>Gastos legales</t>
  </si>
  <si>
    <t>Total Consultorías y Contratos</t>
  </si>
  <si>
    <t>3.  Subdonaciones</t>
  </si>
  <si>
    <t>Subdonaciones</t>
  </si>
  <si>
    <t>Total Subdonaciones</t>
  </si>
  <si>
    <t>4. Equipo</t>
  </si>
  <si>
    <t>Muebles y Equipos &lt; =$5,000</t>
  </si>
  <si>
    <t>Muebles y Equipos &gt;= $5,000</t>
  </si>
  <si>
    <t>Costos de Construcción / Infraestructura</t>
  </si>
  <si>
    <t>Botes y Vehículos</t>
  </si>
  <si>
    <t>Total Equipo</t>
  </si>
  <si>
    <t>5. Suministros</t>
  </si>
  <si>
    <t>Suministros de oficina</t>
  </si>
  <si>
    <t xml:space="preserve">Suministros de campo </t>
  </si>
  <si>
    <t>Otros (especificar)</t>
  </si>
  <si>
    <t>Total Suministros</t>
  </si>
  <si>
    <t>6. Viajes</t>
  </si>
  <si>
    <t>Costos de Transporte</t>
  </si>
  <si>
    <t>Alimentación / Alojamiento</t>
  </si>
  <si>
    <t>Otros (Viáticos)</t>
  </si>
  <si>
    <t>Total Viajes</t>
  </si>
  <si>
    <t>7. Reuniones y Capacitación</t>
  </si>
  <si>
    <t>Reuniones &amp; Capacitación Técnica</t>
  </si>
  <si>
    <t>Total Reuniones y Capacitación</t>
  </si>
  <si>
    <t>8. Comunicaciones</t>
  </si>
  <si>
    <t>Compra de imágenes fotográficas, cartográficas y satelitales</t>
  </si>
  <si>
    <t>Impresiones</t>
  </si>
  <si>
    <t>Producción de Video</t>
  </si>
  <si>
    <t>Comunicaciones y Relaciones Públicas</t>
  </si>
  <si>
    <t>Total Comunicaciones</t>
  </si>
  <si>
    <t xml:space="preserve">9. Costos de Operación </t>
  </si>
  <si>
    <t>Alquiler, Servicios públicos y mantenimiento de edificio</t>
  </si>
  <si>
    <t>Telecomunicaciones</t>
  </si>
  <si>
    <t>Otros pagos a terceros (Especificar)</t>
  </si>
  <si>
    <t>Total Costos de Operación</t>
  </si>
  <si>
    <t>TOTAL COSTOS DIRECTOS</t>
  </si>
  <si>
    <t>10. Costos indirectos o gastos administrativos</t>
  </si>
  <si>
    <t>Total Costos Directos</t>
  </si>
  <si>
    <t>Presupuesto Resultado 2</t>
  </si>
  <si>
    <t>Presupuesto Resultado 3</t>
  </si>
  <si>
    <t>Presupuesto Resultado 4</t>
  </si>
  <si>
    <t>Presupuesto Global</t>
  </si>
  <si>
    <t>Categoría</t>
  </si>
  <si>
    <t>FY12</t>
  </si>
  <si>
    <t>FY 13</t>
  </si>
  <si>
    <t>Total USD</t>
  </si>
  <si>
    <t>Total COP</t>
  </si>
  <si>
    <t>1.6.</t>
  </si>
  <si>
    <t>6.1</t>
  </si>
  <si>
    <t>Totales</t>
  </si>
  <si>
    <t>TC</t>
  </si>
  <si>
    <t>DETALLE DE EMPLEADOS</t>
  </si>
  <si>
    <t>No</t>
  </si>
  <si>
    <t>Posición</t>
  </si>
  <si>
    <t>Salario mensual</t>
  </si>
  <si>
    <t>Tiempo</t>
  </si>
  <si>
    <t>% cargado al proyecto</t>
  </si>
  <si>
    <t>TOTAL</t>
  </si>
  <si>
    <t>DETALLE DE CONSULTORIAS</t>
  </si>
  <si>
    <t>Nombre de Consultoría</t>
  </si>
  <si>
    <t>Posible Consultor</t>
  </si>
  <si>
    <t>Tiempo Estimado</t>
  </si>
  <si>
    <t>Valor Estimado</t>
  </si>
  <si>
    <t># Resultado</t>
  </si>
  <si>
    <t>Observaciones</t>
  </si>
  <si>
    <t>DETALLE DE EQUIPOS</t>
  </si>
  <si>
    <t>Descripción</t>
  </si>
  <si>
    <t>Costo estimado</t>
  </si>
  <si>
    <t>Tasa unitaria</t>
  </si>
  <si>
    <t xml:space="preserve">Unidad </t>
  </si>
  <si>
    <t>Año 1</t>
  </si>
  <si>
    <t>Año 2</t>
  </si>
  <si>
    <t>o</t>
  </si>
  <si>
    <t>o diaria</t>
  </si>
  <si>
    <t>CI</t>
  </si>
  <si>
    <t>SOCIO</t>
  </si>
  <si>
    <t>Detalle</t>
  </si>
  <si>
    <t>(US $)</t>
  </si>
  <si>
    <t>Días</t>
  </si>
  <si>
    <t>Control</t>
  </si>
  <si>
    <t>VIAJES</t>
  </si>
  <si>
    <t>Viajes Internacionales</t>
  </si>
  <si>
    <t>Boleto aéreo internacional (origen-destino)</t>
  </si>
  <si>
    <t>Alimentación</t>
  </si>
  <si>
    <t>Alojamiento</t>
  </si>
  <si>
    <t>Transporte</t>
  </si>
  <si>
    <t>Otros</t>
  </si>
  <si>
    <t>Viajes Locales</t>
  </si>
  <si>
    <t>Boleto aéreo nacional (origen-destino)</t>
  </si>
  <si>
    <t>Transporte terrestre</t>
  </si>
  <si>
    <t>Transporte fluvial</t>
  </si>
  <si>
    <t>Gasolina</t>
  </si>
  <si>
    <t>Alquiler vehículo</t>
  </si>
  <si>
    <t>Mantenimiento Vehículo</t>
  </si>
  <si>
    <t>Viáticos</t>
  </si>
  <si>
    <t>Detalle de Evento</t>
  </si>
  <si>
    <t>alojamiento</t>
  </si>
  <si>
    <t>transporte</t>
  </si>
  <si>
    <t>alimentación</t>
  </si>
  <si>
    <t>suministros</t>
  </si>
  <si>
    <t>comunicación</t>
  </si>
  <si>
    <t>Costo total</t>
  </si>
  <si>
    <t>DETALLE DE COSTOS DE OPERACIÓN</t>
  </si>
  <si>
    <t>Categoría de Gasto</t>
  </si>
  <si>
    <t>Valor</t>
  </si>
  <si>
    <t>Proyección Inicial de Flujo de Caja</t>
  </si>
  <si>
    <t>Mes 1</t>
  </si>
  <si>
    <t>Mes 2</t>
  </si>
  <si>
    <t>Mes 3</t>
  </si>
  <si>
    <t>GASTOS PROYECTADOS</t>
  </si>
  <si>
    <t>3. Subdonaciones</t>
  </si>
  <si>
    <t>4. Equipos</t>
  </si>
  <si>
    <t>7. Reuniones &amp; Entrenamiento</t>
  </si>
  <si>
    <t>Costos Indirectos (si aplica)</t>
  </si>
  <si>
    <t>Total Gastos Proyectados</t>
  </si>
  <si>
    <t>Avance Inicial Requerido</t>
  </si>
  <si>
    <t xml:space="preserve">Resumen del Grant </t>
  </si>
  <si>
    <t xml:space="preserve">REPORTING PERIOD - FROM:  </t>
  </si>
  <si>
    <t>DD/MM/AA</t>
  </si>
  <si>
    <t xml:space="preserve">TO: </t>
  </si>
  <si>
    <t xml:space="preserve">REPORTING DATE: </t>
  </si>
  <si>
    <r>
      <t xml:space="preserve">1.Subagreement Award Amount from </t>
    </r>
    <r>
      <rPr>
        <b/>
        <sz val="14"/>
        <rFont val="Arial"/>
        <family val="2"/>
      </rPr>
      <t>CI</t>
    </r>
  </si>
  <si>
    <t xml:space="preserve">   Expenses to date</t>
  </si>
  <si>
    <t xml:space="preserve">   Subagreement Balance</t>
  </si>
  <si>
    <r>
      <t>2. Amount Agreed for Match-</t>
    </r>
    <r>
      <rPr>
        <b/>
        <sz val="14"/>
        <rFont val="Arial"/>
        <family val="2"/>
      </rPr>
      <t>Grantee</t>
    </r>
  </si>
  <si>
    <t xml:space="preserve">   Match to Date Reported </t>
  </si>
  <si>
    <t xml:space="preserve">   Match Balance</t>
  </si>
  <si>
    <t>Life of Grant (months)</t>
  </si>
  <si>
    <t>Time Spent (months)</t>
  </si>
  <si>
    <r>
      <t>Average Monthly Expenditues-</t>
    </r>
    <r>
      <rPr>
        <b/>
        <sz val="14"/>
        <rFont val="Arial"/>
        <family val="2"/>
      </rPr>
      <t>CI</t>
    </r>
  </si>
  <si>
    <t>Gastos</t>
  </si>
  <si>
    <t>Presupuesto</t>
  </si>
  <si>
    <t xml:space="preserve">Saldo </t>
  </si>
  <si>
    <t>Proyección de fondos</t>
  </si>
  <si>
    <t>Proyección de contraparte</t>
  </si>
  <si>
    <t>previos</t>
  </si>
  <si>
    <t>este período</t>
  </si>
  <si>
    <t>Acumulados</t>
  </si>
  <si>
    <t>Aprobado</t>
  </si>
  <si>
    <t>Proximo Periodo</t>
  </si>
  <si>
    <t>Aprobada</t>
  </si>
  <si>
    <t>UPCOMING QUARTER</t>
  </si>
  <si>
    <t>Costos Indirectos (%Rate)</t>
  </si>
  <si>
    <t>-------------------</t>
  </si>
  <si>
    <t>Análisis del Flujo de Caja</t>
  </si>
  <si>
    <t>Saldo al inicio del período</t>
  </si>
  <si>
    <t>Gastos de este período</t>
  </si>
  <si>
    <t>Saldo al final del período</t>
  </si>
  <si>
    <t>Proyección de gastos</t>
  </si>
  <si>
    <t>Solicitud de fondos pendientes</t>
  </si>
  <si>
    <t>Reporte Resultado 1</t>
  </si>
  <si>
    <t>Gastos Previos</t>
  </si>
  <si>
    <t>Gastos Corrientes</t>
  </si>
  <si>
    <t>Gastos Acumulados</t>
  </si>
  <si>
    <t>Presupuesto Aprobado</t>
  </si>
  <si>
    <t>Saldo Presupuesto</t>
  </si>
  <si>
    <t>Check</t>
  </si>
  <si>
    <t>Contraparte previos</t>
  </si>
  <si>
    <t>Contraparte Período Corriente</t>
  </si>
  <si>
    <t>Contraparte Acumulados</t>
  </si>
  <si>
    <t>Contraparte Aprobado</t>
  </si>
  <si>
    <t>Saldo Contraparte</t>
  </si>
  <si>
    <t>Proyección Contraparte</t>
  </si>
  <si>
    <t>Reporte Resultado 2</t>
  </si>
  <si>
    <t>Total Servicios profesionales</t>
  </si>
  <si>
    <t>Alquiler, adecuaciones y mantenimiento</t>
  </si>
  <si>
    <t>Otros pagos a terceros  (Especificar)</t>
  </si>
  <si>
    <t>Reporte Resultado 3</t>
  </si>
  <si>
    <t>Otros pagos a terceros (especificar)</t>
  </si>
  <si>
    <t>Reporte Resultado 4</t>
  </si>
  <si>
    <t>INTERNATIONAL RESOURCES GROUP, LTD.</t>
  </si>
  <si>
    <t>TO:</t>
  </si>
  <si>
    <t>DATE:</t>
  </si>
  <si>
    <t>INVOICE #:</t>
  </si>
  <si>
    <t>April 1-30, 2002</t>
  </si>
  <si>
    <t>Days</t>
  </si>
  <si>
    <t>Current Days</t>
  </si>
  <si>
    <t>Daily</t>
  </si>
  <si>
    <t>Current</t>
  </si>
  <si>
    <t>Category/Specialist</t>
  </si>
  <si>
    <t>Budgeted</t>
  </si>
  <si>
    <t>Worked</t>
  </si>
  <si>
    <t>Rate</t>
  </si>
  <si>
    <t>Claim</t>
  </si>
  <si>
    <t>Home Office: Project Management</t>
  </si>
  <si>
    <t>Tarrrant, James - H.O Technical manager</t>
  </si>
  <si>
    <t>Ames, Kenneth - Home Office Manager</t>
  </si>
  <si>
    <t>Expatriate: Field Office Technical</t>
  </si>
  <si>
    <t>Brown, Timothy - COP/Economic Pol. Advisor</t>
  </si>
  <si>
    <t>De Ridder, K. - Provincial NRM Advisor-N. Sulawasi</t>
  </si>
  <si>
    <t>Usher, Graham - Provincial NRM Advisor-East Kalimantan</t>
  </si>
  <si>
    <t>Consultants: Expatriates</t>
  </si>
  <si>
    <t>TDB - Policy Planning Specialist</t>
  </si>
  <si>
    <t>TDB - Protected Areas Management</t>
  </si>
  <si>
    <t>Consultants: CCN</t>
  </si>
  <si>
    <t>TDD - Outreach Education</t>
  </si>
  <si>
    <t>CNN: Field Office - Indonesian, Technical Staff</t>
  </si>
  <si>
    <t>Adipati, Evie - Prov. Liaison, Irian Jaya</t>
  </si>
  <si>
    <t>Wewengkang, Feiby Sesca - Protected Areas Mngnt Spec.</t>
  </si>
  <si>
    <t>Mondong, Meity - NRM Planning Specilist, N. Sulawesi</t>
  </si>
  <si>
    <t>Indra, Mirza - Provincial Liaison Specialist, Irian Jaya</t>
  </si>
  <si>
    <t>Pribadi-Satria, Iman - Facilitation Outreach Specialiest</t>
  </si>
  <si>
    <t>Sri-Hardiyanti, Sunadi - Outreach Specialist</t>
  </si>
  <si>
    <t>Raharjo, Sugeng - NRM Planing Specialist</t>
  </si>
  <si>
    <t>Susili, Totok Budi - Management Information Specialist</t>
  </si>
  <si>
    <t>Upik, Wira M. Djalins - CBNRM Specialist</t>
  </si>
  <si>
    <t>Harahap, Zulhaen - Fac./Outreach Specialist</t>
  </si>
  <si>
    <t>TBD - Facilitaion / Outreach Specialist, N. Sulawesi</t>
  </si>
  <si>
    <t>TBD - Facilitaion / Outreach Coordinator</t>
  </si>
  <si>
    <t>TBD - Facilitaion / Outreach Specialist</t>
  </si>
  <si>
    <t>Amborowati, Ambor - Information Assistant</t>
  </si>
  <si>
    <t>Anggoro Santoso, Edy Widayat - Software Assist.</t>
  </si>
  <si>
    <t>Chaniago, Analizza Ismet - Admin. Assistant</t>
  </si>
  <si>
    <t>Jacobs, Debbie - Office Manager N. Sulawesi</t>
  </si>
  <si>
    <t>Wahyuni, Sri-Endang - Admin. Assistant</t>
  </si>
  <si>
    <t>Rindengan, Femmie - Bookeeper</t>
  </si>
  <si>
    <t>Rahayani, Isti - Administrative Mngnt. Assistant</t>
  </si>
  <si>
    <t>Djuang, Jacinta - Administrative Mngnt. Assistant</t>
  </si>
  <si>
    <t>Gerungang, Joyce Carroll - Receptionist</t>
  </si>
  <si>
    <t>Djafar, Julkapar - Administrative Mngnt. Assistant - Palu</t>
  </si>
  <si>
    <t>Julius, Lydia - Administrative Mngnt. Assistant</t>
  </si>
  <si>
    <t>Kirhio, Manuela María - Administrative Mngnt. Assistant</t>
  </si>
  <si>
    <t>Sudarman, Nike - Admin. &amp; Publication Specialist</t>
  </si>
  <si>
    <t>Ningsih, Rahayu - Administrative Mngnt. Assistant</t>
  </si>
  <si>
    <t>Sudiono, Rsleni - Office Manager, Samarinda</t>
  </si>
  <si>
    <t>Hutagalung, Tetty - Office Manager, Jakarta</t>
  </si>
  <si>
    <t>Paendong, Vyane Veibe - Administrative Mangmnt. Assist.</t>
  </si>
  <si>
    <t>Samudrastuti, Wahyu - Accountant, Jakarta</t>
  </si>
  <si>
    <t>6 TBD - Office Assistants, all offices</t>
  </si>
  <si>
    <t>7 TBD -  Drivers for all offices</t>
  </si>
  <si>
    <t>TBD - Bookeeper, Samarinda</t>
  </si>
  <si>
    <t>xxxxxxxxxxxxxxxx</t>
  </si>
  <si>
    <t>xxxxxxx</t>
  </si>
  <si>
    <t>Total Direct Labor</t>
  </si>
  <si>
    <t>-</t>
  </si>
  <si>
    <t>Subtotal</t>
  </si>
  <si>
    <t>Plus:    Fixed   Fee</t>
  </si>
  <si>
    <t>Total Claimed Current Period</t>
  </si>
  <si>
    <t>=</t>
  </si>
  <si>
    <t>(A)</t>
  </si>
  <si>
    <t>(B)</t>
  </si>
  <si>
    <t>(A)   x   (B)</t>
  </si>
  <si>
    <t>SUB</t>
  </si>
  <si>
    <t>IRG</t>
  </si>
  <si>
    <t>Days Used</t>
  </si>
  <si>
    <t xml:space="preserve">Cost @ </t>
  </si>
  <si>
    <t>CTD</t>
  </si>
  <si>
    <t>Variance of Cost</t>
  </si>
  <si>
    <t>Correct Bill rate</t>
  </si>
  <si>
    <t>Inv 1-6</t>
  </si>
  <si>
    <t xml:space="preserve">    LABOR</t>
  </si>
  <si>
    <t>Sub Name</t>
  </si>
  <si>
    <t>Mult</t>
  </si>
  <si>
    <t>MULT</t>
  </si>
  <si>
    <t>jsr-costs</t>
  </si>
  <si>
    <t>Days Billed</t>
  </si>
  <si>
    <t>mult</t>
  </si>
  <si>
    <t>Billed</t>
  </si>
  <si>
    <t>@ mult vs billed</t>
  </si>
  <si>
    <t>Unburdeded</t>
  </si>
  <si>
    <t>Cost/sub mult x</t>
  </si>
  <si>
    <t>Bill Rate</t>
  </si>
  <si>
    <t>Over/(Under)</t>
  </si>
  <si>
    <t>Billed to</t>
  </si>
  <si>
    <t>Correct</t>
  </si>
  <si>
    <t>Net</t>
  </si>
  <si>
    <t>Cost/day</t>
  </si>
  <si>
    <t>IRG mult</t>
  </si>
  <si>
    <t>per Day</t>
  </si>
  <si>
    <t>Billed per Day</t>
  </si>
  <si>
    <t>Date</t>
  </si>
  <si>
    <t>Labor Billing</t>
  </si>
  <si>
    <t>Correction</t>
  </si>
  <si>
    <t>Per Total Labor Billed on Summary Billing</t>
  </si>
  <si>
    <t>should tie to JSR =</t>
  </si>
  <si>
    <t>Variance</t>
  </si>
  <si>
    <t>odc's</t>
  </si>
  <si>
    <t>deltek ctd</t>
  </si>
  <si>
    <t>billed ctd</t>
  </si>
  <si>
    <t xml:space="preserve">     ODC</t>
  </si>
  <si>
    <t xml:space="preserve">* ODC VARIANCE </t>
  </si>
  <si>
    <t xml:space="preserve">     HOURS</t>
  </si>
  <si>
    <t>hours check</t>
  </si>
  <si>
    <t>(days check)</t>
  </si>
  <si>
    <t>used btd</t>
  </si>
  <si>
    <t>deltek JSR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</si>
</sst>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\ * #,##0.00_);_(&quot;$&quot;\ * \(#,##0.00\);_(&quot;$&quot;\ * &quot;-&quot;??_);_(@_)"/>
    <numFmt numFmtId="165" formatCode="_-* #,##0_-;\-* #,##0_-;_-* &quot;-&quot;_-;_-@_-"/>
    <numFmt numFmtId="166" formatCode="&quot;$&quot;#,##0.00"/>
    <numFmt numFmtId="167" formatCode="0.0"/>
    <numFmt numFmtId="168" formatCode="0.000"/>
    <numFmt numFmtId="169" formatCode="#,##0.000"/>
    <numFmt numFmtId="170" formatCode="mm/dd/yy"/>
    <numFmt numFmtId="171" formatCode="_-[$$-C09]* #,##0.00_-;\-[$$-C09]* #,##0.00_-;_-[$$-C09]* &quot;-&quot;??_-;_-@_-"/>
    <numFmt numFmtId="172" formatCode="&quot;$&quot;#,##0"/>
    <numFmt numFmtId="173" formatCode="m/d/yy\ h:mm\ AM/PM"/>
    <numFmt numFmtId="174" formatCode="_-* #,##0.00_$_-;\-* #,##0.00_$_-;_-* &quot;-&quot;??_$_-;_-@_-"/>
    <numFmt numFmtId="175" formatCode="_(&quot;$&quot;\ * #,##0_);_(&quot;$&quot;\ * \(#,##0\);_(&quot;$&quot;\ * &quot;-&quot;??_);_(@_)"/>
    <numFmt numFmtId="176" formatCode="_(* #,##0_);_(* \(#,##0\);_(* &quot;-&quot;??_);_(@_)"/>
  </numFmts>
  <fonts count="63">
    <font>
      <sz val="12"/>
      <name val="Arial"/>
    </font>
    <font>
      <sz val="11"/>
      <color theme="1"/>
      <name val="Calibri"/>
      <family val="2"/>
      <scheme val="minor"/>
    </font>
    <font>
      <sz val="10"/>
      <name val="DUTCH"/>
    </font>
    <font>
      <b/>
      <sz val="11"/>
      <name val="SWISS"/>
    </font>
    <font>
      <sz val="10"/>
      <color indexed="10"/>
      <name val="DUTCH"/>
    </font>
    <font>
      <b/>
      <sz val="10"/>
      <name val="DUTCH"/>
    </font>
    <font>
      <b/>
      <sz val="12"/>
      <name val="DUTCH"/>
    </font>
    <font>
      <sz val="11"/>
      <name val="SWISS"/>
    </font>
    <font>
      <u/>
      <sz val="10"/>
      <name val="DUTCH"/>
    </font>
    <font>
      <sz val="10"/>
      <name val="SWISS"/>
    </font>
    <font>
      <sz val="10"/>
      <name val="DUTCH"/>
    </font>
    <font>
      <b/>
      <sz val="14"/>
      <name val="DUTCH"/>
    </font>
    <font>
      <sz val="11"/>
      <name val="DUTCH"/>
    </font>
    <font>
      <sz val="12"/>
      <name val="DUTCH"/>
    </font>
    <font>
      <u/>
      <sz val="12"/>
      <name val="DUTCH"/>
    </font>
    <font>
      <b/>
      <sz val="18"/>
      <name val="DUTCH"/>
    </font>
    <font>
      <b/>
      <sz val="14"/>
      <color indexed="14"/>
      <name val="DUTCH"/>
    </font>
    <font>
      <b/>
      <sz val="10"/>
      <color indexed="10"/>
      <name val="DUTCH"/>
    </font>
    <font>
      <sz val="10"/>
      <color indexed="12"/>
      <name val="DUTCH"/>
    </font>
    <font>
      <b/>
      <sz val="12"/>
      <color indexed="12"/>
      <name val="DUTCH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u/>
      <sz val="16"/>
      <name val="Arial"/>
      <family val="2"/>
    </font>
    <font>
      <b/>
      <sz val="14"/>
      <color indexed="8"/>
      <name val="Arial"/>
      <family val="2"/>
    </font>
    <font>
      <sz val="14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6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u val="singleAccounting"/>
      <sz val="11"/>
      <name val="Arial"/>
      <family val="2"/>
    </font>
    <font>
      <b/>
      <sz val="9"/>
      <name val="Arial"/>
      <family val="2"/>
    </font>
    <font>
      <b/>
      <i/>
      <sz val="12"/>
      <color indexed="5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1"/>
      <name val="Arial"/>
      <family val="2"/>
    </font>
    <font>
      <sz val="12"/>
      <name val="Verdana"/>
      <family val="2"/>
    </font>
    <font>
      <sz val="8"/>
      <name val="Verdana"/>
      <family val="2"/>
    </font>
    <font>
      <b/>
      <u/>
      <sz val="11"/>
      <name val="Arial"/>
      <family val="2"/>
    </font>
    <font>
      <u/>
      <sz val="12"/>
      <name val="Arial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38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2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medium">
        <color indexed="24"/>
      </left>
      <right style="medium">
        <color indexed="24"/>
      </right>
      <top style="medium">
        <color indexed="24"/>
      </top>
      <bottom style="medium">
        <color indexed="2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6">
    <xf numFmtId="0" fontId="0" fillId="0" borderId="0"/>
    <xf numFmtId="43" fontId="44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" fillId="0" borderId="0"/>
  </cellStyleXfs>
  <cellXfs count="46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4" fontId="7" fillId="0" borderId="0" xfId="0" applyNumberFormat="1" applyFont="1"/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168" fontId="6" fillId="2" borderId="1" xfId="0" applyNumberFormat="1" applyFont="1" applyFill="1" applyBorder="1" applyProtection="1">
      <protection locked="0"/>
    </xf>
    <xf numFmtId="166" fontId="5" fillId="0" borderId="1" xfId="0" applyNumberFormat="1" applyFont="1" applyBorder="1"/>
    <xf numFmtId="166" fontId="13" fillId="0" borderId="0" xfId="0" applyNumberFormat="1" applyFont="1"/>
    <xf numFmtId="9" fontId="13" fillId="0" borderId="0" xfId="0" applyNumberFormat="1" applyFont="1"/>
    <xf numFmtId="169" fontId="6" fillId="0" borderId="1" xfId="0" applyNumberFormat="1" applyFont="1" applyBorder="1"/>
    <xf numFmtId="167" fontId="13" fillId="0" borderId="0" xfId="0" applyNumberFormat="1" applyFont="1"/>
    <xf numFmtId="0" fontId="13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2" fontId="8" fillId="0" borderId="0" xfId="0" applyNumberFormat="1" applyFont="1"/>
    <xf numFmtId="4" fontId="7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4" fontId="18" fillId="0" borderId="0" xfId="0" applyNumberFormat="1" applyFont="1"/>
    <xf numFmtId="166" fontId="6" fillId="0" borderId="0" xfId="0" applyNumberFormat="1" applyFont="1"/>
    <xf numFmtId="0" fontId="6" fillId="0" borderId="6" xfId="0" applyFont="1" applyBorder="1"/>
    <xf numFmtId="0" fontId="6" fillId="0" borderId="7" xfId="0" applyFont="1" applyBorder="1"/>
    <xf numFmtId="168" fontId="13" fillId="2" borderId="0" xfId="0" applyNumberFormat="1" applyFont="1" applyFill="1"/>
    <xf numFmtId="169" fontId="6" fillId="2" borderId="0" xfId="0" applyNumberFormat="1" applyFont="1" applyFill="1"/>
    <xf numFmtId="0" fontId="6" fillId="0" borderId="8" xfId="0" applyFont="1" applyBorder="1"/>
    <xf numFmtId="0" fontId="6" fillId="0" borderId="9" xfId="0" applyFont="1" applyBorder="1"/>
    <xf numFmtId="0" fontId="19" fillId="0" borderId="8" xfId="0" applyFont="1" applyBorder="1"/>
    <xf numFmtId="0" fontId="5" fillId="0" borderId="8" xfId="0" applyFont="1" applyBorder="1"/>
    <xf numFmtId="0" fontId="5" fillId="0" borderId="9" xfId="0" applyFont="1" applyBorder="1"/>
    <xf numFmtId="0" fontId="13" fillId="0" borderId="8" xfId="0" applyFont="1" applyBorder="1"/>
    <xf numFmtId="0" fontId="13" fillId="0" borderId="9" xfId="0" applyFont="1" applyBorder="1"/>
    <xf numFmtId="9" fontId="6" fillId="0" borderId="7" xfId="0" applyNumberFormat="1" applyFont="1" applyBorder="1"/>
    <xf numFmtId="166" fontId="13" fillId="0" borderId="10" xfId="0" applyNumberFormat="1" applyFont="1" applyBorder="1"/>
    <xf numFmtId="9" fontId="13" fillId="0" borderId="11" xfId="0" applyNumberFormat="1" applyFont="1" applyBorder="1"/>
    <xf numFmtId="40" fontId="13" fillId="0" borderId="0" xfId="0" applyNumberFormat="1" applyFont="1"/>
    <xf numFmtId="40" fontId="6" fillId="0" borderId="0" xfId="0" applyNumberFormat="1" applyFont="1"/>
    <xf numFmtId="40" fontId="2" fillId="0" borderId="0" xfId="0" applyNumberFormat="1" applyFont="1"/>
    <xf numFmtId="4" fontId="13" fillId="0" borderId="0" xfId="0" applyNumberFormat="1" applyFont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40" fontId="6" fillId="0" borderId="14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167" fontId="6" fillId="0" borderId="15" xfId="0" applyNumberFormat="1" applyFont="1" applyBorder="1" applyAlignment="1">
      <alignment horizontal="center"/>
    </xf>
    <xf numFmtId="40" fontId="6" fillId="0" borderId="15" xfId="0" applyNumberFormat="1" applyFont="1" applyBorder="1" applyAlignment="1">
      <alignment horizontal="center"/>
    </xf>
    <xf numFmtId="0" fontId="19" fillId="0" borderId="0" xfId="0" applyFont="1" applyAlignment="1" applyProtection="1">
      <alignment horizontal="left"/>
      <protection locked="0"/>
    </xf>
    <xf numFmtId="169" fontId="13" fillId="0" borderId="3" xfId="0" applyNumberFormat="1" applyFont="1" applyBorder="1"/>
    <xf numFmtId="168" fontId="13" fillId="2" borderId="16" xfId="0" applyNumberFormat="1" applyFont="1" applyFill="1" applyBorder="1"/>
    <xf numFmtId="15" fontId="19" fillId="0" borderId="0" xfId="0" applyNumberFormat="1" applyFont="1" applyAlignment="1" applyProtection="1">
      <alignment horizontal="left"/>
      <protection locked="0"/>
    </xf>
    <xf numFmtId="44" fontId="13" fillId="0" borderId="0" xfId="0" applyNumberFormat="1" applyFont="1"/>
    <xf numFmtId="44" fontId="19" fillId="0" borderId="0" xfId="0" applyNumberFormat="1" applyFont="1" applyAlignment="1">
      <alignment horizontal="left"/>
    </xf>
    <xf numFmtId="44" fontId="6" fillId="0" borderId="14" xfId="0" applyNumberFormat="1" applyFont="1" applyBorder="1" applyAlignment="1">
      <alignment horizontal="center"/>
    </xf>
    <xf numFmtId="44" fontId="6" fillId="0" borderId="15" xfId="0" applyNumberFormat="1" applyFont="1" applyBorder="1" applyAlignment="1">
      <alignment horizontal="center"/>
    </xf>
    <xf numFmtId="44" fontId="13" fillId="0" borderId="1" xfId="0" applyNumberFormat="1" applyFont="1" applyBorder="1" applyProtection="1">
      <protection locked="0"/>
    </xf>
    <xf numFmtId="44" fontId="14" fillId="0" borderId="0" xfId="0" applyNumberFormat="1" applyFont="1"/>
    <xf numFmtId="44" fontId="5" fillId="0" borderId="0" xfId="0" applyNumberFormat="1" applyFont="1"/>
    <xf numFmtId="44" fontId="2" fillId="0" borderId="0" xfId="0" applyNumberFormat="1" applyFont="1"/>
    <xf numFmtId="44" fontId="6" fillId="0" borderId="0" xfId="0" applyNumberFormat="1" applyFont="1"/>
    <xf numFmtId="44" fontId="13" fillId="0" borderId="17" xfId="0" applyNumberFormat="1" applyFont="1" applyBorder="1"/>
    <xf numFmtId="44" fontId="6" fillId="0" borderId="1" xfId="0" applyNumberFormat="1" applyFont="1" applyBorder="1"/>
    <xf numFmtId="44" fontId="6" fillId="0" borderId="18" xfId="0" applyNumberFormat="1" applyFont="1" applyBorder="1"/>
    <xf numFmtId="44" fontId="13" fillId="0" borderId="3" xfId="0" applyNumberFormat="1" applyFont="1" applyBorder="1"/>
    <xf numFmtId="44" fontId="6" fillId="0" borderId="0" xfId="0" applyNumberFormat="1" applyFont="1" applyAlignment="1">
      <alignment horizontal="fill"/>
    </xf>
    <xf numFmtId="44" fontId="6" fillId="0" borderId="0" xfId="0" applyNumberFormat="1" applyFont="1" applyProtection="1">
      <protection locked="0"/>
    </xf>
    <xf numFmtId="168" fontId="13" fillId="2" borderId="7" xfId="0" applyNumberFormat="1" applyFont="1" applyFill="1" applyBorder="1"/>
    <xf numFmtId="168" fontId="6" fillId="0" borderId="19" xfId="0" applyNumberFormat="1" applyFont="1" applyBorder="1" applyProtection="1">
      <protection locked="0"/>
    </xf>
    <xf numFmtId="44" fontId="6" fillId="0" borderId="19" xfId="0" applyNumberFormat="1" applyFont="1" applyBorder="1" applyProtection="1">
      <protection locked="0"/>
    </xf>
    <xf numFmtId="44" fontId="6" fillId="0" borderId="19" xfId="0" applyNumberFormat="1" applyFont="1" applyBorder="1"/>
    <xf numFmtId="40" fontId="6" fillId="0" borderId="0" xfId="0" applyNumberFormat="1" applyFont="1" applyProtection="1">
      <protection locked="0"/>
    </xf>
    <xf numFmtId="0" fontId="5" fillId="0" borderId="0" xfId="0" quotePrefix="1" applyFont="1" applyAlignment="1">
      <alignment horizontal="left"/>
    </xf>
    <xf numFmtId="0" fontId="5" fillId="0" borderId="0" xfId="0" quotePrefix="1" applyFont="1"/>
    <xf numFmtId="0" fontId="2" fillId="0" borderId="0" xfId="0" applyFont="1" applyProtection="1">
      <protection locked="0"/>
    </xf>
    <xf numFmtId="49" fontId="19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left"/>
    </xf>
    <xf numFmtId="0" fontId="20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44" fontId="23" fillId="0" borderId="0" xfId="0" applyNumberFormat="1" applyFont="1"/>
    <xf numFmtId="44" fontId="24" fillId="0" borderId="0" xfId="0" applyNumberFormat="1" applyFont="1"/>
    <xf numFmtId="44" fontId="25" fillId="0" borderId="0" xfId="0" applyNumberFormat="1" applyFont="1"/>
    <xf numFmtId="49" fontId="29" fillId="0" borderId="0" xfId="0" applyNumberFormat="1" applyFont="1"/>
    <xf numFmtId="0" fontId="23" fillId="3" borderId="0" xfId="0" applyFont="1" applyFill="1"/>
    <xf numFmtId="44" fontId="23" fillId="3" borderId="0" xfId="0" applyNumberFormat="1" applyFont="1" applyFill="1"/>
    <xf numFmtId="0" fontId="23" fillId="0" borderId="0" xfId="0" applyFont="1" applyAlignment="1">
      <alignment horizontal="center"/>
    </xf>
    <xf numFmtId="44" fontId="28" fillId="0" borderId="0" xfId="0" applyNumberFormat="1" applyFont="1" applyAlignment="1">
      <alignment horizontal="center"/>
    </xf>
    <xf numFmtId="44" fontId="25" fillId="0" borderId="0" xfId="0" applyNumberFormat="1" applyFont="1" applyAlignment="1">
      <alignment horizontal="center"/>
    </xf>
    <xf numFmtId="44" fontId="29" fillId="3" borderId="0" xfId="0" applyNumberFormat="1" applyFont="1" applyFill="1"/>
    <xf numFmtId="170" fontId="21" fillId="0" borderId="0" xfId="0" applyNumberFormat="1" applyFont="1" applyAlignment="1">
      <alignment horizontal="center"/>
    </xf>
    <xf numFmtId="4" fontId="23" fillId="0" borderId="0" xfId="0" applyNumberFormat="1" applyFont="1"/>
    <xf numFmtId="49" fontId="24" fillId="0" borderId="0" xfId="0" applyNumberFormat="1" applyFont="1" applyAlignment="1">
      <alignment horizontal="left"/>
    </xf>
    <xf numFmtId="166" fontId="24" fillId="0" borderId="0" xfId="0" applyNumberFormat="1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applyFont="1"/>
    <xf numFmtId="49" fontId="33" fillId="0" borderId="0" xfId="0" applyNumberFormat="1" applyFont="1" applyAlignment="1">
      <alignment horizontal="left"/>
    </xf>
    <xf numFmtId="0" fontId="35" fillId="0" borderId="0" xfId="0" quotePrefix="1" applyFont="1" applyAlignment="1">
      <alignment horizontal="center"/>
    </xf>
    <xf numFmtId="0" fontId="33" fillId="2" borderId="0" xfId="0" applyFont="1" applyFill="1" applyAlignment="1">
      <alignment horizontal="center"/>
    </xf>
    <xf numFmtId="173" fontId="35" fillId="2" borderId="0" xfId="0" applyNumberFormat="1" applyFont="1" applyFill="1" applyAlignment="1">
      <alignment horizontal="center"/>
    </xf>
    <xf numFmtId="0" fontId="33" fillId="2" borderId="0" xfId="0" quotePrefix="1" applyFont="1" applyFill="1" applyAlignment="1">
      <alignment horizontal="center"/>
    </xf>
    <xf numFmtId="173" fontId="37" fillId="0" borderId="0" xfId="0" applyNumberFormat="1" applyFont="1"/>
    <xf numFmtId="0" fontId="38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44" fontId="35" fillId="0" borderId="0" xfId="0" applyNumberFormat="1" applyFont="1" applyAlignment="1">
      <alignment horizontal="center"/>
    </xf>
    <xf numFmtId="166" fontId="35" fillId="0" borderId="0" xfId="0" applyNumberFormat="1" applyFont="1" applyAlignment="1">
      <alignment horizontal="center"/>
    </xf>
    <xf numFmtId="44" fontId="35" fillId="2" borderId="0" xfId="0" applyNumberFormat="1" applyFont="1" applyFill="1" applyAlignment="1">
      <alignment horizontal="center"/>
    </xf>
    <xf numFmtId="44" fontId="36" fillId="0" borderId="0" xfId="0" applyNumberFormat="1" applyFont="1" applyAlignment="1">
      <alignment horizontal="center"/>
    </xf>
    <xf numFmtId="0" fontId="37" fillId="0" borderId="0" xfId="0" quotePrefix="1" applyFont="1" applyAlignment="1" applyProtection="1">
      <alignment horizontal="left" vertical="top" wrapText="1"/>
      <protection locked="0"/>
    </xf>
    <xf numFmtId="171" fontId="35" fillId="0" borderId="0" xfId="0" applyNumberFormat="1" applyFont="1" applyAlignment="1">
      <alignment horizontal="center"/>
    </xf>
    <xf numFmtId="0" fontId="39" fillId="0" borderId="0" xfId="0" applyFont="1" applyAlignment="1">
      <alignment horizontal="right"/>
    </xf>
    <xf numFmtId="49" fontId="35" fillId="0" borderId="0" xfId="0" applyNumberFormat="1" applyFont="1"/>
    <xf numFmtId="44" fontId="35" fillId="0" borderId="0" xfId="0" applyNumberFormat="1" applyFont="1"/>
    <xf numFmtId="44" fontId="33" fillId="0" borderId="0" xfId="0" applyNumberFormat="1" applyFont="1" applyAlignment="1">
      <alignment horizontal="center"/>
    </xf>
    <xf numFmtId="0" fontId="37" fillId="4" borderId="0" xfId="0" applyFont="1" applyFill="1" applyAlignment="1" applyProtection="1">
      <alignment horizontal="center" vertical="top" wrapText="1"/>
      <protection locked="0"/>
    </xf>
    <xf numFmtId="0" fontId="37" fillId="0" borderId="0" xfId="0" applyFont="1" applyAlignment="1">
      <alignment horizontal="center"/>
    </xf>
    <xf numFmtId="0" fontId="37" fillId="2" borderId="0" xfId="0" applyFont="1" applyFill="1" applyAlignment="1">
      <alignment horizontal="center"/>
    </xf>
    <xf numFmtId="0" fontId="37" fillId="0" borderId="0" xfId="0" quotePrefix="1" applyFont="1" applyAlignment="1">
      <alignment horizontal="left"/>
    </xf>
    <xf numFmtId="44" fontId="40" fillId="2" borderId="0" xfId="0" applyNumberFormat="1" applyFont="1" applyFill="1" applyAlignment="1">
      <alignment horizontal="center"/>
    </xf>
    <xf numFmtId="0" fontId="38" fillId="4" borderId="0" xfId="0" applyFont="1" applyFill="1" applyAlignment="1" applyProtection="1">
      <alignment horizontal="right" vertical="top" wrapText="1"/>
      <protection locked="0"/>
    </xf>
    <xf numFmtId="44" fontId="33" fillId="0" borderId="20" xfId="0" applyNumberFormat="1" applyFont="1" applyBorder="1" applyAlignment="1">
      <alignment horizontal="center"/>
    </xf>
    <xf numFmtId="0" fontId="33" fillId="0" borderId="0" xfId="0" applyFont="1" applyAlignment="1" applyProtection="1">
      <alignment horizontal="left" vertical="top" wrapText="1"/>
      <protection locked="0"/>
    </xf>
    <xf numFmtId="0" fontId="38" fillId="2" borderId="0" xfId="0" applyFont="1" applyFill="1" applyAlignment="1">
      <alignment horizontal="right"/>
    </xf>
    <xf numFmtId="44" fontId="33" fillId="2" borderId="0" xfId="0" applyNumberFormat="1" applyFont="1" applyFill="1" applyAlignment="1">
      <alignment horizontal="center"/>
    </xf>
    <xf numFmtId="49" fontId="33" fillId="0" borderId="0" xfId="0" applyNumberFormat="1" applyFont="1"/>
    <xf numFmtId="0" fontId="35" fillId="2" borderId="0" xfId="0" applyFont="1" applyFill="1"/>
    <xf numFmtId="0" fontId="35" fillId="2" borderId="0" xfId="0" applyFont="1" applyFill="1" applyAlignment="1">
      <alignment horizontal="center"/>
    </xf>
    <xf numFmtId="44" fontId="35" fillId="0" borderId="20" xfId="0" applyNumberFormat="1" applyFont="1" applyBorder="1" applyAlignment="1">
      <alignment horizontal="center"/>
    </xf>
    <xf numFmtId="44" fontId="36" fillId="0" borderId="20" xfId="0" applyNumberFormat="1" applyFont="1" applyBorder="1" applyAlignment="1">
      <alignment horizontal="center"/>
    </xf>
    <xf numFmtId="0" fontId="38" fillId="6" borderId="0" xfId="0" applyFont="1" applyFill="1" applyAlignment="1" applyProtection="1">
      <alignment horizontal="center" vertical="top" wrapText="1"/>
      <protection locked="0"/>
    </xf>
    <xf numFmtId="173" fontId="33" fillId="5" borderId="0" xfId="0" applyNumberFormat="1" applyFont="1" applyFill="1" applyAlignment="1">
      <alignment horizontal="center"/>
    </xf>
    <xf numFmtId="49" fontId="33" fillId="0" borderId="0" xfId="0" applyNumberFormat="1" applyFont="1" applyAlignment="1">
      <alignment horizontal="center"/>
    </xf>
    <xf numFmtId="9" fontId="38" fillId="2" borderId="0" xfId="0" applyNumberFormat="1" applyFont="1" applyFill="1" applyAlignment="1">
      <alignment horizontal="right"/>
    </xf>
    <xf numFmtId="9" fontId="33" fillId="7" borderId="0" xfId="0" applyNumberFormat="1" applyFont="1" applyFill="1"/>
    <xf numFmtId="173" fontId="35" fillId="2" borderId="0" xfId="0" applyNumberFormat="1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42" fillId="5" borderId="0" xfId="0" applyFont="1" applyFill="1" applyAlignment="1">
      <alignment horizontal="center" wrapText="1"/>
    </xf>
    <xf numFmtId="0" fontId="35" fillId="0" borderId="0" xfId="0" applyFont="1" applyAlignment="1">
      <alignment wrapText="1"/>
    </xf>
    <xf numFmtId="0" fontId="27" fillId="0" borderId="0" xfId="0" applyFont="1" applyAlignment="1" applyProtection="1">
      <alignment wrapText="1"/>
      <protection locked="0"/>
    </xf>
    <xf numFmtId="0" fontId="27" fillId="0" borderId="0" xfId="0" applyFont="1"/>
    <xf numFmtId="49" fontId="43" fillId="5" borderId="0" xfId="0" applyNumberFormat="1" applyFont="1" applyFill="1" applyAlignment="1">
      <alignment horizontal="left"/>
    </xf>
    <xf numFmtId="49" fontId="33" fillId="8" borderId="0" xfId="0" applyNumberFormat="1" applyFont="1" applyFill="1"/>
    <xf numFmtId="49" fontId="33" fillId="8" borderId="0" xfId="0" applyNumberFormat="1" applyFont="1" applyFill="1" applyProtection="1">
      <protection locked="0"/>
    </xf>
    <xf numFmtId="49" fontId="33" fillId="0" borderId="0" xfId="0" applyNumberFormat="1" applyFont="1" applyAlignment="1" applyProtection="1">
      <alignment horizontal="left"/>
      <protection locked="0"/>
    </xf>
    <xf numFmtId="170" fontId="34" fillId="0" borderId="0" xfId="0" applyNumberFormat="1" applyFont="1" applyAlignment="1" applyProtection="1">
      <alignment horizontal="left"/>
      <protection locked="0"/>
    </xf>
    <xf numFmtId="0" fontId="35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35" fillId="0" borderId="0" xfId="0" applyFont="1" applyProtection="1">
      <protection locked="0"/>
    </xf>
    <xf numFmtId="49" fontId="30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/>
      <protection locked="0"/>
    </xf>
    <xf numFmtId="173" fontId="33" fillId="5" borderId="0" xfId="0" applyNumberFormat="1" applyFont="1" applyFill="1" applyAlignment="1" applyProtection="1">
      <alignment horizontal="center"/>
      <protection locked="0"/>
    </xf>
    <xf numFmtId="173" fontId="35" fillId="2" borderId="0" xfId="0" applyNumberFormat="1" applyFont="1" applyFill="1" applyAlignment="1" applyProtection="1">
      <alignment horizontal="center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quotePrefix="1" applyFont="1" applyAlignment="1" applyProtection="1">
      <alignment horizontal="center"/>
      <protection locked="0"/>
    </xf>
    <xf numFmtId="173" fontId="37" fillId="0" borderId="0" xfId="0" applyNumberFormat="1" applyFont="1" applyProtection="1">
      <protection locked="0"/>
    </xf>
    <xf numFmtId="44" fontId="35" fillId="7" borderId="0" xfId="0" applyNumberFormat="1" applyFont="1" applyFill="1" applyAlignment="1" applyProtection="1">
      <alignment horizontal="center"/>
      <protection locked="0"/>
    </xf>
    <xf numFmtId="0" fontId="39" fillId="0" borderId="0" xfId="0" applyFont="1" applyAlignment="1" applyProtection="1">
      <alignment horizontal="right"/>
      <protection locked="0"/>
    </xf>
    <xf numFmtId="49" fontId="35" fillId="0" borderId="0" xfId="0" applyNumberFormat="1" applyFont="1" applyProtection="1">
      <protection locked="0"/>
    </xf>
    <xf numFmtId="44" fontId="35" fillId="0" borderId="0" xfId="0" applyNumberFormat="1" applyFont="1" applyProtection="1">
      <protection locked="0"/>
    </xf>
    <xf numFmtId="44" fontId="35" fillId="0" borderId="12" xfId="0" applyNumberFormat="1" applyFont="1" applyBorder="1" applyAlignment="1" applyProtection="1">
      <alignment horizontal="center"/>
      <protection locked="0"/>
    </xf>
    <xf numFmtId="44" fontId="35" fillId="0" borderId="0" xfId="0" applyNumberFormat="1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0" borderId="0" xfId="0" quotePrefix="1" applyFont="1" applyAlignment="1" applyProtection="1">
      <alignment horizontal="left"/>
      <protection locked="0"/>
    </xf>
    <xf numFmtId="44" fontId="33" fillId="0" borderId="20" xfId="0" applyNumberFormat="1" applyFont="1" applyBorder="1" applyAlignment="1" applyProtection="1">
      <alignment horizontal="center"/>
      <protection locked="0"/>
    </xf>
    <xf numFmtId="44" fontId="33" fillId="0" borderId="0" xfId="0" applyNumberFormat="1" applyFont="1" applyAlignment="1" applyProtection="1">
      <alignment horizontal="center"/>
      <protection locked="0"/>
    </xf>
    <xf numFmtId="0" fontId="38" fillId="5" borderId="0" xfId="0" applyFont="1" applyFill="1" applyAlignment="1" applyProtection="1">
      <alignment horizontal="center"/>
      <protection locked="0"/>
    </xf>
    <xf numFmtId="0" fontId="37" fillId="2" borderId="0" xfId="0" applyFont="1" applyFill="1" applyAlignment="1" applyProtection="1">
      <alignment horizontal="center"/>
      <protection locked="0"/>
    </xf>
    <xf numFmtId="0" fontId="38" fillId="2" borderId="0" xfId="0" applyFont="1" applyFill="1" applyAlignment="1" applyProtection="1">
      <alignment horizontal="right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9" fontId="33" fillId="7" borderId="0" xfId="0" applyNumberFormat="1" applyFont="1" applyFill="1" applyAlignment="1" applyProtection="1">
      <alignment horizontal="center"/>
      <protection locked="0"/>
    </xf>
    <xf numFmtId="49" fontId="33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33" fillId="0" borderId="0" xfId="0" quotePrefix="1" applyFont="1" applyAlignment="1" applyProtection="1">
      <alignment horizontal="center"/>
      <protection locked="0"/>
    </xf>
    <xf numFmtId="44" fontId="40" fillId="7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44" fontId="35" fillId="0" borderId="12" xfId="0" applyNumberFormat="1" applyFont="1" applyBorder="1" applyAlignment="1">
      <alignment horizontal="center"/>
    </xf>
    <xf numFmtId="44" fontId="40" fillId="0" borderId="0" xfId="0" applyNumberFormat="1" applyFont="1" applyAlignment="1">
      <alignment horizontal="center"/>
    </xf>
    <xf numFmtId="0" fontId="35" fillId="2" borderId="0" xfId="0" applyFont="1" applyFill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44" fontId="36" fillId="0" borderId="0" xfId="0" applyNumberFormat="1" applyFont="1" applyAlignment="1" applyProtection="1">
      <alignment horizontal="center"/>
      <protection locked="0"/>
    </xf>
    <xf numFmtId="44" fontId="36" fillId="0" borderId="12" xfId="0" applyNumberFormat="1" applyFont="1" applyBorder="1" applyAlignment="1" applyProtection="1">
      <alignment horizontal="center"/>
      <protection locked="0"/>
    </xf>
    <xf numFmtId="0" fontId="35" fillId="2" borderId="0" xfId="0" applyFont="1" applyFill="1" applyProtection="1">
      <protection locked="0"/>
    </xf>
    <xf numFmtId="44" fontId="29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44" fontId="29" fillId="0" borderId="0" xfId="0" applyNumberFormat="1" applyFont="1"/>
    <xf numFmtId="42" fontId="23" fillId="7" borderId="0" xfId="0" applyNumberFormat="1" applyFont="1" applyFill="1" applyProtection="1">
      <protection locked="0"/>
    </xf>
    <xf numFmtId="166" fontId="29" fillId="0" borderId="0" xfId="0" applyNumberFormat="1" applyFont="1" applyAlignment="1" applyProtection="1">
      <alignment horizontal="center"/>
      <protection locked="0"/>
    </xf>
    <xf numFmtId="172" fontId="23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>
      <alignment horizontal="center"/>
    </xf>
    <xf numFmtId="42" fontId="23" fillId="0" borderId="0" xfId="0" applyNumberFormat="1" applyFont="1"/>
    <xf numFmtId="49" fontId="32" fillId="10" borderId="22" xfId="0" applyNumberFormat="1" applyFont="1" applyFill="1" applyBorder="1" applyAlignment="1" applyProtection="1">
      <alignment horizontal="left"/>
      <protection locked="0"/>
    </xf>
    <xf numFmtId="166" fontId="26" fillId="10" borderId="23" xfId="0" applyNumberFormat="1" applyFont="1" applyFill="1" applyBorder="1" applyProtection="1">
      <protection locked="0"/>
    </xf>
    <xf numFmtId="44" fontId="23" fillId="10" borderId="24" xfId="0" applyNumberFormat="1" applyFont="1" applyFill="1" applyBorder="1" applyProtection="1">
      <protection locked="0"/>
    </xf>
    <xf numFmtId="49" fontId="30" fillId="0" borderId="0" xfId="0" applyNumberFormat="1" applyFont="1" applyAlignment="1" applyProtection="1">
      <alignment horizontal="right"/>
      <protection locked="0"/>
    </xf>
    <xf numFmtId="49" fontId="22" fillId="0" borderId="0" xfId="0" applyNumberFormat="1" applyFont="1" applyAlignment="1" applyProtection="1">
      <alignment horizontal="right"/>
      <protection locked="0"/>
    </xf>
    <xf numFmtId="170" fontId="21" fillId="0" borderId="0" xfId="0" applyNumberFormat="1" applyFont="1" applyAlignment="1" applyProtection="1">
      <alignment horizontal="center"/>
      <protection locked="0"/>
    </xf>
    <xf numFmtId="49" fontId="33" fillId="0" borderId="0" xfId="0" applyNumberFormat="1" applyFont="1" applyAlignment="1" applyProtection="1">
      <alignment horizontal="center"/>
      <protection locked="0"/>
    </xf>
    <xf numFmtId="0" fontId="30" fillId="5" borderId="0" xfId="0" applyFont="1" applyFill="1" applyAlignment="1">
      <alignment horizontal="center" wrapText="1"/>
    </xf>
    <xf numFmtId="0" fontId="42" fillId="5" borderId="0" xfId="0" applyFont="1" applyFill="1" applyAlignment="1">
      <alignment wrapText="1"/>
    </xf>
    <xf numFmtId="0" fontId="30" fillId="5" borderId="0" xfId="0" applyFont="1" applyFill="1" applyAlignment="1" applyProtection="1">
      <alignment horizontal="center" wrapText="1"/>
      <protection locked="0"/>
    </xf>
    <xf numFmtId="44" fontId="40" fillId="7" borderId="10" xfId="0" applyNumberFormat="1" applyFont="1" applyFill="1" applyBorder="1" applyAlignment="1" applyProtection="1">
      <alignment horizontal="center"/>
      <protection locked="0"/>
    </xf>
    <xf numFmtId="44" fontId="36" fillId="7" borderId="0" xfId="0" applyNumberFormat="1" applyFont="1" applyFill="1" applyAlignment="1" applyProtection="1">
      <alignment horizontal="center"/>
      <protection locked="0"/>
    </xf>
    <xf numFmtId="0" fontId="45" fillId="0" borderId="0" xfId="1" applyNumberFormat="1" applyFont="1"/>
    <xf numFmtId="49" fontId="31" fillId="0" borderId="0" xfId="1" applyNumberFormat="1" applyFont="1" applyAlignment="1">
      <alignment horizontal="left"/>
    </xf>
    <xf numFmtId="0" fontId="45" fillId="0" borderId="0" xfId="1" applyNumberFormat="1" applyFont="1" applyAlignment="1">
      <alignment horizontal="left"/>
    </xf>
    <xf numFmtId="0" fontId="45" fillId="0" borderId="0" xfId="1" applyNumberFormat="1" applyFont="1" applyFill="1" applyAlignment="1">
      <alignment horizontal="center"/>
    </xf>
    <xf numFmtId="0" fontId="45" fillId="0" borderId="0" xfId="1" applyNumberFormat="1" applyFont="1" applyAlignment="1">
      <alignment horizontal="center"/>
    </xf>
    <xf numFmtId="0" fontId="31" fillId="0" borderId="0" xfId="1" applyNumberFormat="1" applyFont="1" applyFill="1" applyAlignment="1">
      <alignment horizontal="center"/>
    </xf>
    <xf numFmtId="0" fontId="31" fillId="0" borderId="0" xfId="1" applyNumberFormat="1" applyFont="1" applyAlignment="1">
      <alignment horizontal="center"/>
    </xf>
    <xf numFmtId="0" fontId="45" fillId="11" borderId="0" xfId="1" applyNumberFormat="1" applyFont="1" applyFill="1" applyAlignment="1">
      <alignment horizontal="left"/>
    </xf>
    <xf numFmtId="0" fontId="45" fillId="11" borderId="0" xfId="1" quotePrefix="1" applyNumberFormat="1" applyFont="1" applyFill="1"/>
    <xf numFmtId="0" fontId="45" fillId="11" borderId="0" xfId="1" quotePrefix="1" applyNumberFormat="1" applyFont="1" applyFill="1" applyBorder="1"/>
    <xf numFmtId="0" fontId="46" fillId="11" borderId="0" xfId="1" quotePrefix="1" applyNumberFormat="1" applyFont="1" applyFill="1"/>
    <xf numFmtId="0" fontId="31" fillId="0" borderId="0" xfId="1" applyNumberFormat="1" applyFont="1"/>
    <xf numFmtId="0" fontId="45" fillId="12" borderId="0" xfId="1" quotePrefix="1" applyNumberFormat="1" applyFont="1" applyFill="1"/>
    <xf numFmtId="0" fontId="45" fillId="12" borderId="0" xfId="1" quotePrefix="1" applyNumberFormat="1" applyFont="1" applyFill="1" applyBorder="1"/>
    <xf numFmtId="0" fontId="46" fillId="12" borderId="0" xfId="1" quotePrefix="1" applyNumberFormat="1" applyFont="1" applyFill="1"/>
    <xf numFmtId="0" fontId="31" fillId="0" borderId="0" xfId="1" applyNumberFormat="1" applyFont="1" applyAlignment="1">
      <alignment horizontal="left"/>
    </xf>
    <xf numFmtId="41" fontId="45" fillId="0" borderId="0" xfId="1" applyNumberFormat="1" applyFont="1"/>
    <xf numFmtId="41" fontId="45" fillId="0" borderId="0" xfId="1" applyNumberFormat="1" applyFont="1" applyBorder="1"/>
    <xf numFmtId="41" fontId="45" fillId="0" borderId="0" xfId="1" applyNumberFormat="1" applyFont="1" applyFill="1" applyBorder="1"/>
    <xf numFmtId="0" fontId="44" fillId="0" borderId="0" xfId="1" applyNumberFormat="1"/>
    <xf numFmtId="2" fontId="44" fillId="0" borderId="0" xfId="1" applyNumberFormat="1"/>
    <xf numFmtId="49" fontId="31" fillId="0" borderId="0" xfId="1" applyNumberFormat="1" applyFont="1" applyBorder="1" applyAlignment="1">
      <alignment horizontal="left"/>
    </xf>
    <xf numFmtId="0" fontId="31" fillId="0" borderId="0" xfId="1" applyNumberFormat="1" applyFont="1" applyBorder="1"/>
    <xf numFmtId="0" fontId="0" fillId="0" borderId="0" xfId="1" applyNumberFormat="1" applyFont="1" applyBorder="1"/>
    <xf numFmtId="4" fontId="45" fillId="0" borderId="0" xfId="1" applyNumberFormat="1" applyFont="1" applyBorder="1" applyAlignment="1">
      <alignment horizontal="center"/>
    </xf>
    <xf numFmtId="0" fontId="45" fillId="0" borderId="0" xfId="1" applyNumberFormat="1" applyFont="1" applyBorder="1"/>
    <xf numFmtId="4" fontId="45" fillId="0" borderId="0" xfId="1" applyNumberFormat="1" applyFont="1"/>
    <xf numFmtId="0" fontId="22" fillId="0" borderId="0" xfId="0" applyFont="1"/>
    <xf numFmtId="49" fontId="22" fillId="0" borderId="0" xfId="0" applyNumberFormat="1" applyFont="1"/>
    <xf numFmtId="0" fontId="31" fillId="0" borderId="0" xfId="0" applyFont="1"/>
    <xf numFmtId="0" fontId="47" fillId="0" borderId="0" xfId="0" applyFont="1" applyAlignment="1" applyProtection="1">
      <alignment wrapText="1"/>
      <protection locked="0"/>
    </xf>
    <xf numFmtId="49" fontId="31" fillId="0" borderId="0" xfId="0" applyNumberFormat="1" applyFont="1"/>
    <xf numFmtId="0" fontId="47" fillId="0" borderId="0" xfId="0" applyFont="1"/>
    <xf numFmtId="49" fontId="45" fillId="0" borderId="0" xfId="0" applyNumberFormat="1" applyFont="1"/>
    <xf numFmtId="0" fontId="31" fillId="0" borderId="0" xfId="2" applyFont="1" applyAlignment="1">
      <alignment horizontal="left"/>
    </xf>
    <xf numFmtId="49" fontId="31" fillId="0" borderId="0" xfId="2" applyNumberFormat="1" applyFont="1" applyAlignment="1">
      <alignment horizontal="left"/>
    </xf>
    <xf numFmtId="0" fontId="31" fillId="0" borderId="0" xfId="2" applyFont="1"/>
    <xf numFmtId="49" fontId="31" fillId="13" borderId="0" xfId="2" applyNumberFormat="1" applyFont="1" applyFill="1" applyAlignment="1">
      <alignment horizontal="left"/>
    </xf>
    <xf numFmtId="0" fontId="0" fillId="0" borderId="0" xfId="0" applyAlignment="1">
      <alignment wrapText="1"/>
    </xf>
    <xf numFmtId="49" fontId="33" fillId="13" borderId="0" xfId="0" applyNumberFormat="1" applyFont="1" applyFill="1" applyAlignment="1" applyProtection="1">
      <alignment horizontal="left"/>
      <protection locked="0"/>
    </xf>
    <xf numFmtId="0" fontId="37" fillId="13" borderId="0" xfId="0" applyFont="1" applyFill="1" applyAlignment="1" applyProtection="1">
      <alignment horizontal="left" vertical="top" wrapText="1"/>
      <protection locked="0"/>
    </xf>
    <xf numFmtId="0" fontId="37" fillId="13" borderId="0" xfId="0" applyFont="1" applyFill="1" applyProtection="1">
      <protection locked="0"/>
    </xf>
    <xf numFmtId="49" fontId="24" fillId="5" borderId="0" xfId="0" applyNumberFormat="1" applyFont="1" applyFill="1" applyProtection="1">
      <protection locked="0"/>
    </xf>
    <xf numFmtId="44" fontId="50" fillId="0" borderId="20" xfId="0" applyNumberFormat="1" applyFont="1" applyBorder="1" applyAlignment="1">
      <alignment horizontal="center"/>
    </xf>
    <xf numFmtId="49" fontId="51" fillId="0" borderId="0" xfId="0" applyNumberFormat="1" applyFont="1"/>
    <xf numFmtId="0" fontId="38" fillId="14" borderId="0" xfId="0" applyFont="1" applyFill="1" applyAlignment="1" applyProtection="1">
      <alignment horizontal="center" vertical="top" wrapText="1"/>
      <protection locked="0"/>
    </xf>
    <xf numFmtId="174" fontId="35" fillId="0" borderId="0" xfId="0" applyNumberFormat="1" applyFont="1"/>
    <xf numFmtId="0" fontId="33" fillId="0" borderId="0" xfId="0" applyFont="1"/>
    <xf numFmtId="165" fontId="33" fillId="0" borderId="0" xfId="3" applyFont="1"/>
    <xf numFmtId="164" fontId="33" fillId="0" borderId="0" xfId="0" applyNumberFormat="1" applyFont="1"/>
    <xf numFmtId="175" fontId="33" fillId="0" borderId="0" xfId="0" applyNumberFormat="1" applyFont="1"/>
    <xf numFmtId="0" fontId="30" fillId="0" borderId="0" xfId="0" applyFont="1" applyAlignment="1">
      <alignment horizontal="center"/>
    </xf>
    <xf numFmtId="0" fontId="55" fillId="3" borderId="0" xfId="0" applyFont="1" applyFill="1" applyAlignment="1">
      <alignment horizontal="center"/>
    </xf>
    <xf numFmtId="42" fontId="23" fillId="7" borderId="0" xfId="0" applyNumberFormat="1" applyFont="1" applyFill="1"/>
    <xf numFmtId="0" fontId="37" fillId="0" borderId="0" xfId="0" applyFont="1" applyAlignment="1">
      <alignment horizontal="left" vertical="top" wrapText="1"/>
    </xf>
    <xf numFmtId="0" fontId="37" fillId="0" borderId="0" xfId="0" applyFont="1"/>
    <xf numFmtId="44" fontId="35" fillId="7" borderId="0" xfId="0" applyNumberFormat="1" applyFont="1" applyFill="1" applyAlignment="1">
      <alignment horizontal="center"/>
    </xf>
    <xf numFmtId="0" fontId="1" fillId="18" borderId="25" xfId="5" applyFill="1" applyBorder="1"/>
    <xf numFmtId="0" fontId="60" fillId="18" borderId="25" xfId="5" applyFont="1" applyFill="1" applyBorder="1"/>
    <xf numFmtId="0" fontId="60" fillId="18" borderId="25" xfId="5" applyFont="1" applyFill="1" applyBorder="1" applyAlignment="1">
      <alignment horizontal="center"/>
    </xf>
    <xf numFmtId="1" fontId="1" fillId="18" borderId="25" xfId="5" applyNumberFormat="1" applyFill="1" applyBorder="1"/>
    <xf numFmtId="3" fontId="60" fillId="18" borderId="25" xfId="1" applyNumberFormat="1" applyFont="1" applyFill="1" applyBorder="1"/>
    <xf numFmtId="3" fontId="1" fillId="18" borderId="25" xfId="5" applyNumberFormat="1" applyFill="1" applyBorder="1" applyAlignment="1">
      <alignment wrapText="1"/>
    </xf>
    <xf numFmtId="0" fontId="1" fillId="0" borderId="25" xfId="5" applyBorder="1"/>
    <xf numFmtId="0" fontId="60" fillId="0" borderId="25" xfId="5" applyFont="1" applyBorder="1"/>
    <xf numFmtId="0" fontId="60" fillId="0" borderId="25" xfId="5" applyFont="1" applyBorder="1" applyAlignment="1">
      <alignment horizontal="center"/>
    </xf>
    <xf numFmtId="1" fontId="1" fillId="0" borderId="25" xfId="5" applyNumberFormat="1" applyBorder="1"/>
    <xf numFmtId="3" fontId="60" fillId="0" borderId="25" xfId="1" applyNumberFormat="1" applyFont="1" applyFill="1" applyBorder="1"/>
    <xf numFmtId="3" fontId="1" fillId="0" borderId="25" xfId="5" applyNumberFormat="1" applyBorder="1" applyAlignment="1">
      <alignment wrapText="1"/>
    </xf>
    <xf numFmtId="0" fontId="30" fillId="0" borderId="0" xfId="0" applyFont="1"/>
    <xf numFmtId="0" fontId="1" fillId="0" borderId="0" xfId="5"/>
    <xf numFmtId="0" fontId="1" fillId="0" borderId="26" xfId="5" applyBorder="1"/>
    <xf numFmtId="176" fontId="1" fillId="0" borderId="26" xfId="1" applyNumberFormat="1" applyFont="1" applyBorder="1"/>
    <xf numFmtId="3" fontId="1" fillId="0" borderId="26" xfId="5" applyNumberFormat="1" applyBorder="1"/>
    <xf numFmtId="9" fontId="1" fillId="0" borderId="26" xfId="4" applyFont="1" applyBorder="1"/>
    <xf numFmtId="176" fontId="0" fillId="0" borderId="26" xfId="1" applyNumberFormat="1" applyFont="1" applyBorder="1"/>
    <xf numFmtId="0" fontId="1" fillId="16" borderId="0" xfId="5" applyFill="1"/>
    <xf numFmtId="0" fontId="1" fillId="16" borderId="26" xfId="5" applyFill="1" applyBorder="1"/>
    <xf numFmtId="176" fontId="1" fillId="16" borderId="26" xfId="1" applyNumberFormat="1" applyFont="1" applyFill="1" applyBorder="1"/>
    <xf numFmtId="3" fontId="1" fillId="16" borderId="26" xfId="5" applyNumberFormat="1" applyFill="1" applyBorder="1"/>
    <xf numFmtId="9" fontId="1" fillId="16" borderId="26" xfId="4" applyFont="1" applyFill="1" applyBorder="1"/>
    <xf numFmtId="176" fontId="0" fillId="16" borderId="26" xfId="1" applyNumberFormat="1" applyFont="1" applyFill="1" applyBorder="1"/>
    <xf numFmtId="0" fontId="57" fillId="19" borderId="0" xfId="5" applyFont="1" applyFill="1"/>
    <xf numFmtId="0" fontId="58" fillId="19" borderId="0" xfId="5" applyFont="1" applyFill="1"/>
    <xf numFmtId="176" fontId="58" fillId="19" borderId="0" xfId="1" applyNumberFormat="1" applyFont="1" applyFill="1"/>
    <xf numFmtId="3" fontId="58" fillId="19" borderId="0" xfId="5" applyNumberFormat="1" applyFont="1" applyFill="1"/>
    <xf numFmtId="0" fontId="61" fillId="18" borderId="25" xfId="5" applyFont="1" applyFill="1" applyBorder="1"/>
    <xf numFmtId="3" fontId="45" fillId="0" borderId="0" xfId="0" applyNumberFormat="1" applyFont="1" applyAlignment="1">
      <alignment horizontal="center"/>
    </xf>
    <xf numFmtId="3" fontId="45" fillId="0" borderId="0" xfId="0" applyNumberFormat="1" applyFont="1"/>
    <xf numFmtId="3" fontId="31" fillId="12" borderId="29" xfId="0" applyNumberFormat="1" applyFont="1" applyFill="1" applyBorder="1" applyAlignment="1">
      <alignment horizontal="center"/>
    </xf>
    <xf numFmtId="3" fontId="31" fillId="12" borderId="0" xfId="0" applyNumberFormat="1" applyFont="1" applyFill="1" applyAlignment="1">
      <alignment horizontal="center"/>
    </xf>
    <xf numFmtId="3" fontId="31" fillId="12" borderId="21" xfId="0" applyNumberFormat="1" applyFont="1" applyFill="1" applyBorder="1" applyAlignment="1">
      <alignment horizontal="center"/>
    </xf>
    <xf numFmtId="3" fontId="31" fillId="12" borderId="31" xfId="0" applyNumberFormat="1" applyFont="1" applyFill="1" applyBorder="1" applyAlignment="1">
      <alignment horizontal="center"/>
    </xf>
    <xf numFmtId="3" fontId="31" fillId="12" borderId="32" xfId="0" applyNumberFormat="1" applyFont="1" applyFill="1" applyBorder="1" applyAlignment="1">
      <alignment horizontal="center"/>
    </xf>
    <xf numFmtId="3" fontId="31" fillId="12" borderId="33" xfId="0" applyNumberFormat="1" applyFont="1" applyFill="1" applyBorder="1" applyAlignment="1">
      <alignment horizontal="center"/>
    </xf>
    <xf numFmtId="3" fontId="45" fillId="12" borderId="28" xfId="0" applyNumberFormat="1" applyFont="1" applyFill="1" applyBorder="1"/>
    <xf numFmtId="3" fontId="45" fillId="0" borderId="21" xfId="0" applyNumberFormat="1" applyFont="1" applyBorder="1"/>
    <xf numFmtId="3" fontId="45" fillId="0" borderId="29" xfId="0" applyNumberFormat="1" applyFont="1" applyBorder="1"/>
    <xf numFmtId="3" fontId="45" fillId="12" borderId="29" xfId="0" applyNumberFormat="1" applyFont="1" applyFill="1" applyBorder="1"/>
    <xf numFmtId="3" fontId="45" fillId="12" borderId="0" xfId="0" applyNumberFormat="1" applyFont="1" applyFill="1"/>
    <xf numFmtId="3" fontId="45" fillId="12" borderId="21" xfId="0" applyNumberFormat="1" applyFont="1" applyFill="1" applyBorder="1"/>
    <xf numFmtId="3" fontId="31" fillId="12" borderId="34" xfId="0" applyNumberFormat="1" applyFont="1" applyFill="1" applyBorder="1"/>
    <xf numFmtId="3" fontId="31" fillId="12" borderId="36" xfId="0" applyNumberFormat="1" applyFont="1" applyFill="1" applyBorder="1"/>
    <xf numFmtId="3" fontId="31" fillId="12" borderId="37" xfId="0" applyNumberFormat="1" applyFont="1" applyFill="1" applyBorder="1"/>
    <xf numFmtId="3" fontId="31" fillId="12" borderId="35" xfId="0" applyNumberFormat="1" applyFont="1" applyFill="1" applyBorder="1"/>
    <xf numFmtId="3" fontId="31" fillId="0" borderId="0" xfId="0" applyNumberFormat="1" applyFont="1"/>
    <xf numFmtId="3" fontId="62" fillId="12" borderId="28" xfId="0" applyNumberFormat="1" applyFont="1" applyFill="1" applyBorder="1"/>
    <xf numFmtId="3" fontId="31" fillId="12" borderId="23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31" fillId="12" borderId="29" xfId="0" applyNumberFormat="1" applyFont="1" applyFill="1" applyBorder="1" applyAlignment="1">
      <alignment horizontal="center" wrapText="1"/>
    </xf>
    <xf numFmtId="3" fontId="31" fillId="12" borderId="31" xfId="0" applyNumberFormat="1" applyFont="1" applyFill="1" applyBorder="1" applyAlignment="1">
      <alignment horizontal="center" wrapText="1"/>
    </xf>
    <xf numFmtId="3" fontId="62" fillId="12" borderId="0" xfId="0" applyNumberFormat="1" applyFont="1" applyFill="1"/>
    <xf numFmtId="49" fontId="24" fillId="5" borderId="0" xfId="0" applyNumberFormat="1" applyFont="1" applyFill="1"/>
    <xf numFmtId="49" fontId="33" fillId="7" borderId="32" xfId="0" applyNumberFormat="1" applyFont="1" applyFill="1" applyBorder="1" applyProtection="1">
      <protection locked="0"/>
    </xf>
    <xf numFmtId="49" fontId="33" fillId="7" borderId="32" xfId="0" applyNumberFormat="1" applyFont="1" applyFill="1" applyBorder="1" applyAlignment="1" applyProtection="1">
      <alignment horizontal="center"/>
      <protection locked="0"/>
    </xf>
    <xf numFmtId="3" fontId="31" fillId="12" borderId="22" xfId="0" applyNumberFormat="1" applyFont="1" applyFill="1" applyBorder="1" applyAlignment="1">
      <alignment horizontal="center" wrapText="1"/>
    </xf>
    <xf numFmtId="3" fontId="31" fillId="12" borderId="22" xfId="0" applyNumberFormat="1" applyFont="1" applyFill="1" applyBorder="1" applyAlignment="1">
      <alignment horizontal="center"/>
    </xf>
    <xf numFmtId="0" fontId="22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5" borderId="22" xfId="0" applyFont="1" applyFill="1" applyBorder="1" applyAlignment="1" applyProtection="1">
      <alignment horizontal="left"/>
      <protection locked="0"/>
    </xf>
    <xf numFmtId="44" fontId="20" fillId="5" borderId="23" xfId="0" applyNumberFormat="1" applyFont="1" applyFill="1" applyBorder="1" applyAlignment="1">
      <alignment horizontal="right"/>
    </xf>
    <xf numFmtId="9" fontId="20" fillId="5" borderId="24" xfId="0" applyNumberFormat="1" applyFont="1" applyFill="1" applyBorder="1" applyProtection="1">
      <protection locked="0"/>
    </xf>
    <xf numFmtId="0" fontId="20" fillId="5" borderId="29" xfId="0" applyFont="1" applyFill="1" applyBorder="1" applyProtection="1">
      <protection locked="0"/>
    </xf>
    <xf numFmtId="172" fontId="20" fillId="5" borderId="0" xfId="0" applyNumberFormat="1" applyFont="1" applyFill="1"/>
    <xf numFmtId="9" fontId="20" fillId="5" borderId="21" xfId="0" applyNumberFormat="1" applyFont="1" applyFill="1" applyBorder="1"/>
    <xf numFmtId="0" fontId="20" fillId="5" borderId="29" xfId="0" applyFont="1" applyFill="1" applyBorder="1" applyAlignment="1" applyProtection="1">
      <alignment horizontal="left"/>
      <protection locked="0"/>
    </xf>
    <xf numFmtId="172" fontId="20" fillId="5" borderId="0" xfId="0" applyNumberFormat="1" applyFont="1" applyFill="1" applyProtection="1">
      <protection locked="0"/>
    </xf>
    <xf numFmtId="9" fontId="20" fillId="5" borderId="21" xfId="0" applyNumberFormat="1" applyFont="1" applyFill="1" applyBorder="1" applyProtection="1">
      <protection locked="0"/>
    </xf>
    <xf numFmtId="0" fontId="20" fillId="5" borderId="0" xfId="0" applyFont="1" applyFill="1" applyProtection="1">
      <protection locked="0"/>
    </xf>
    <xf numFmtId="0" fontId="20" fillId="0" borderId="0" xfId="0" applyFont="1" applyAlignment="1">
      <alignment horizontal="left"/>
    </xf>
    <xf numFmtId="172" fontId="20" fillId="0" borderId="0" xfId="0" applyNumberFormat="1" applyFont="1"/>
    <xf numFmtId="0" fontId="20" fillId="0" borderId="0" xfId="0" quotePrefix="1" applyFont="1"/>
    <xf numFmtId="0" fontId="21" fillId="0" borderId="0" xfId="0" quotePrefix="1" applyFont="1"/>
    <xf numFmtId="0" fontId="24" fillId="9" borderId="0" xfId="0" applyFont="1" applyFill="1" applyAlignment="1" applyProtection="1">
      <alignment horizontal="center"/>
      <protection locked="0"/>
    </xf>
    <xf numFmtId="44" fontId="20" fillId="0" borderId="0" xfId="0" applyNumberFormat="1" applyFont="1"/>
    <xf numFmtId="44" fontId="20" fillId="0" borderId="0" xfId="0" applyNumberFormat="1" applyFont="1" applyAlignment="1">
      <alignment horizontal="center"/>
    </xf>
    <xf numFmtId="49" fontId="20" fillId="0" borderId="0" xfId="0" applyNumberFormat="1" applyFont="1"/>
    <xf numFmtId="166" fontId="20" fillId="0" borderId="0" xfId="0" applyNumberFormat="1" applyFont="1" applyAlignment="1">
      <alignment horizontal="center"/>
    </xf>
    <xf numFmtId="166" fontId="20" fillId="7" borderId="0" xfId="0" applyNumberFormat="1" applyFont="1" applyFill="1" applyAlignment="1" applyProtection="1">
      <alignment horizontal="center"/>
      <protection locked="0"/>
    </xf>
    <xf numFmtId="9" fontId="20" fillId="0" borderId="0" xfId="0" applyNumberFormat="1" applyFont="1"/>
    <xf numFmtId="44" fontId="20" fillId="7" borderId="0" xfId="0" applyNumberFormat="1" applyFont="1" applyFill="1" applyProtection="1">
      <protection locked="0"/>
    </xf>
    <xf numFmtId="0" fontId="20" fillId="0" borderId="0" xfId="0" applyFont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Alignment="1">
      <alignment horizontal="left"/>
    </xf>
    <xf numFmtId="44" fontId="22" fillId="0" borderId="0" xfId="0" quotePrefix="1" applyNumberFormat="1" applyFont="1"/>
    <xf numFmtId="44" fontId="20" fillId="0" borderId="0" xfId="0" quotePrefix="1" applyNumberFormat="1" applyFont="1"/>
    <xf numFmtId="44" fontId="22" fillId="0" borderId="0" xfId="0" quotePrefix="1" applyNumberFormat="1" applyFont="1" applyProtection="1">
      <protection locked="0"/>
    </xf>
    <xf numFmtId="49" fontId="22" fillId="0" borderId="0" xfId="0" applyNumberFormat="1" applyFont="1" applyAlignment="1">
      <alignment horizontal="left"/>
    </xf>
    <xf numFmtId="44" fontId="22" fillId="0" borderId="0" xfId="0" applyNumberFormat="1" applyFont="1"/>
    <xf numFmtId="49" fontId="23" fillId="0" borderId="0" xfId="0" applyNumberFormat="1" applyFont="1" applyAlignment="1">
      <alignment horizontal="left"/>
    </xf>
    <xf numFmtId="0" fontId="20" fillId="10" borderId="29" xfId="0" applyFont="1" applyFill="1" applyBorder="1" applyAlignment="1" applyProtection="1">
      <alignment horizontal="left"/>
      <protection locked="0"/>
    </xf>
    <xf numFmtId="166" fontId="20" fillId="10" borderId="0" xfId="0" applyNumberFormat="1" applyFont="1" applyFill="1" applyAlignment="1" applyProtection="1">
      <alignment horizontal="center"/>
      <protection locked="0"/>
    </xf>
    <xf numFmtId="166" fontId="20" fillId="15" borderId="21" xfId="0" applyNumberFormat="1" applyFont="1" applyFill="1" applyBorder="1" applyAlignment="1" applyProtection="1">
      <alignment horizontal="center"/>
      <protection locked="0"/>
    </xf>
    <xf numFmtId="0" fontId="20" fillId="10" borderId="29" xfId="0" applyFont="1" applyFill="1" applyBorder="1" applyAlignment="1">
      <alignment horizontal="left"/>
    </xf>
    <xf numFmtId="0" fontId="20" fillId="10" borderId="0" xfId="0" applyFont="1" applyFill="1" applyAlignment="1">
      <alignment horizontal="center"/>
    </xf>
    <xf numFmtId="172" fontId="20" fillId="10" borderId="21" xfId="0" applyNumberFormat="1" applyFont="1" applyFill="1" applyBorder="1" applyAlignment="1">
      <alignment horizontal="center"/>
    </xf>
    <xf numFmtId="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4" fontId="2" fillId="0" borderId="0" xfId="0" applyNumberFormat="1" applyFont="1"/>
    <xf numFmtId="167" fontId="2" fillId="0" borderId="0" xfId="0" applyNumberFormat="1" applyFont="1"/>
    <xf numFmtId="4" fontId="2" fillId="0" borderId="0" xfId="0" applyNumberFormat="1" applyFont="1" applyProtection="1">
      <protection locked="0"/>
    </xf>
    <xf numFmtId="166" fontId="5" fillId="0" borderId="38" xfId="0" applyNumberFormat="1" applyFont="1" applyBorder="1"/>
    <xf numFmtId="166" fontId="2" fillId="0" borderId="38" xfId="0" applyNumberFormat="1" applyFont="1" applyBorder="1" applyProtection="1">
      <protection locked="0"/>
    </xf>
    <xf numFmtId="166" fontId="2" fillId="0" borderId="0" xfId="0" applyNumberFormat="1" applyFont="1"/>
    <xf numFmtId="166" fontId="2" fillId="0" borderId="1" xfId="0" applyNumberFormat="1" applyFont="1" applyBorder="1"/>
    <xf numFmtId="4" fontId="5" fillId="0" borderId="38" xfId="0" applyNumberFormat="1" applyFont="1" applyBorder="1"/>
    <xf numFmtId="4" fontId="2" fillId="0" borderId="38" xfId="0" applyNumberFormat="1" applyFont="1" applyBorder="1" applyProtection="1">
      <protection locked="0"/>
    </xf>
    <xf numFmtId="4" fontId="2" fillId="0" borderId="1" xfId="0" applyNumberFormat="1" applyFont="1" applyBorder="1"/>
    <xf numFmtId="0" fontId="2" fillId="0" borderId="0" xfId="0" applyFont="1" applyAlignment="1">
      <alignment horizontal="fill"/>
    </xf>
    <xf numFmtId="4" fontId="2" fillId="0" borderId="4" xfId="0" applyNumberFormat="1" applyFont="1" applyBorder="1"/>
    <xf numFmtId="0" fontId="2" fillId="0" borderId="4" xfId="0" applyFont="1" applyBorder="1"/>
    <xf numFmtId="4" fontId="2" fillId="0" borderId="3" xfId="0" applyNumberFormat="1" applyFont="1" applyBorder="1"/>
    <xf numFmtId="0" fontId="2" fillId="0" borderId="38" xfId="0" applyFont="1" applyBorder="1"/>
    <xf numFmtId="0" fontId="2" fillId="0" borderId="38" xfId="0" applyFont="1" applyBorder="1" applyProtection="1">
      <protection locked="0"/>
    </xf>
    <xf numFmtId="0" fontId="5" fillId="0" borderId="38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41" fontId="45" fillId="0" borderId="39" xfId="1" applyNumberFormat="1" applyFont="1" applyBorder="1"/>
    <xf numFmtId="41" fontId="45" fillId="0" borderId="39" xfId="1" applyNumberFormat="1" applyFont="1" applyFill="1" applyBorder="1"/>
    <xf numFmtId="0" fontId="20" fillId="5" borderId="31" xfId="0" applyFont="1" applyFill="1" applyBorder="1" applyAlignment="1" applyProtection="1">
      <alignment horizontal="left"/>
      <protection locked="0"/>
    </xf>
    <xf numFmtId="172" fontId="20" fillId="5" borderId="32" xfId="0" applyNumberFormat="1" applyFont="1" applyFill="1" applyBorder="1" applyProtection="1">
      <protection locked="0"/>
    </xf>
    <xf numFmtId="0" fontId="20" fillId="5" borderId="33" xfId="0" applyFont="1" applyFill="1" applyBorder="1" applyProtection="1">
      <protection locked="0"/>
    </xf>
    <xf numFmtId="0" fontId="20" fillId="10" borderId="31" xfId="0" applyFont="1" applyFill="1" applyBorder="1" applyAlignment="1">
      <alignment horizontal="left"/>
    </xf>
    <xf numFmtId="0" fontId="20" fillId="10" borderId="32" xfId="0" applyFont="1" applyFill="1" applyBorder="1" applyAlignment="1">
      <alignment horizontal="center"/>
    </xf>
    <xf numFmtId="172" fontId="20" fillId="10" borderId="33" xfId="0" applyNumberFormat="1" applyFont="1" applyFill="1" applyBorder="1" applyAlignment="1">
      <alignment horizontal="center"/>
    </xf>
    <xf numFmtId="49" fontId="33" fillId="0" borderId="40" xfId="0" applyNumberFormat="1" applyFont="1" applyBorder="1" applyProtection="1">
      <protection locked="0"/>
    </xf>
    <xf numFmtId="44" fontId="33" fillId="0" borderId="41" xfId="0" applyNumberFormat="1" applyFont="1" applyBorder="1" applyAlignment="1">
      <alignment horizontal="center"/>
    </xf>
    <xf numFmtId="49" fontId="33" fillId="0" borderId="41" xfId="0" applyNumberFormat="1" applyFont="1" applyBorder="1" applyProtection="1">
      <protection locked="0"/>
    </xf>
    <xf numFmtId="166" fontId="34" fillId="0" borderId="41" xfId="0" applyNumberFormat="1" applyFont="1" applyBorder="1" applyAlignment="1" applyProtection="1">
      <alignment horizontal="center"/>
      <protection locked="0"/>
    </xf>
    <xf numFmtId="49" fontId="33" fillId="7" borderId="41" xfId="0" applyNumberFormat="1" applyFont="1" applyFill="1" applyBorder="1" applyProtection="1">
      <protection locked="0"/>
    </xf>
    <xf numFmtId="49" fontId="33" fillId="7" borderId="41" xfId="0" applyNumberFormat="1" applyFont="1" applyFill="1" applyBorder="1" applyAlignment="1" applyProtection="1">
      <alignment horizontal="center"/>
      <protection locked="0"/>
    </xf>
    <xf numFmtId="49" fontId="33" fillId="7" borderId="41" xfId="0" applyNumberFormat="1" applyFont="1" applyFill="1" applyBorder="1" applyAlignment="1" applyProtection="1">
      <alignment horizontal="left"/>
      <protection locked="0"/>
    </xf>
    <xf numFmtId="41" fontId="45" fillId="0" borderId="43" xfId="1" applyNumberFormat="1" applyFont="1" applyBorder="1"/>
    <xf numFmtId="41" fontId="45" fillId="0" borderId="44" xfId="1" applyNumberFormat="1" applyFont="1" applyBorder="1"/>
    <xf numFmtId="49" fontId="33" fillId="0" borderId="45" xfId="0" applyNumberFormat="1" applyFont="1" applyBorder="1" applyProtection="1">
      <protection locked="0"/>
    </xf>
    <xf numFmtId="49" fontId="33" fillId="0" borderId="46" xfId="0" applyNumberFormat="1" applyFont="1" applyBorder="1"/>
    <xf numFmtId="44" fontId="33" fillId="0" borderId="46" xfId="0" applyNumberFormat="1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2" fillId="0" borderId="47" xfId="0" applyFont="1" applyBorder="1" applyProtection="1">
      <protection locked="0"/>
    </xf>
    <xf numFmtId="0" fontId="2" fillId="0" borderId="48" xfId="0" applyFont="1" applyBorder="1" applyProtection="1">
      <protection locked="0"/>
    </xf>
    <xf numFmtId="0" fontId="2" fillId="0" borderId="48" xfId="0" applyFont="1" applyBorder="1"/>
    <xf numFmtId="2" fontId="2" fillId="0" borderId="48" xfId="0" applyNumberFormat="1" applyFont="1" applyBorder="1"/>
    <xf numFmtId="49" fontId="33" fillId="7" borderId="0" xfId="0" applyNumberFormat="1" applyFont="1" applyFill="1" applyProtection="1">
      <protection locked="0"/>
    </xf>
    <xf numFmtId="0" fontId="0" fillId="0" borderId="0" xfId="0"/>
    <xf numFmtId="49" fontId="53" fillId="7" borderId="0" xfId="0" applyNumberFormat="1" applyFont="1" applyFill="1" applyProtection="1">
      <protection locked="0"/>
    </xf>
    <xf numFmtId="0" fontId="54" fillId="0" borderId="0" xfId="0" applyFont="1"/>
    <xf numFmtId="4" fontId="33" fillId="7" borderId="32" xfId="0" applyNumberFormat="1" applyFont="1" applyFill="1" applyBorder="1" applyAlignment="1">
      <alignment horizontal="left"/>
    </xf>
    <xf numFmtId="49" fontId="33" fillId="8" borderId="0" xfId="0" applyNumberFormat="1" applyFont="1" applyFill="1" applyAlignment="1" applyProtection="1">
      <alignment horizontal="left"/>
      <protection locked="0"/>
    </xf>
    <xf numFmtId="49" fontId="24" fillId="5" borderId="0" xfId="0" applyNumberFormat="1" applyFont="1" applyFill="1" applyAlignment="1" applyProtection="1">
      <alignment horizontal="left"/>
      <protection locked="0"/>
    </xf>
    <xf numFmtId="176" fontId="57" fillId="19" borderId="26" xfId="1" applyNumberFormat="1" applyFont="1" applyFill="1" applyBorder="1" applyAlignment="1">
      <alignment horizontal="center" wrapText="1"/>
    </xf>
    <xf numFmtId="0" fontId="57" fillId="19" borderId="27" xfId="5" applyFont="1" applyFill="1" applyBorder="1" applyAlignment="1">
      <alignment horizontal="center"/>
    </xf>
    <xf numFmtId="0" fontId="57" fillId="19" borderId="26" xfId="5" applyFont="1" applyFill="1" applyBorder="1" applyAlignment="1">
      <alignment horizontal="center"/>
    </xf>
    <xf numFmtId="0" fontId="57" fillId="19" borderId="26" xfId="5" quotePrefix="1" applyFont="1" applyFill="1" applyBorder="1" applyAlignment="1">
      <alignment horizontal="center" wrapText="1"/>
    </xf>
    <xf numFmtId="3" fontId="57" fillId="19" borderId="26" xfId="5" quotePrefix="1" applyNumberFormat="1" applyFont="1" applyFill="1" applyBorder="1" applyAlignment="1">
      <alignment horizontal="center" wrapText="1"/>
    </xf>
    <xf numFmtId="0" fontId="57" fillId="19" borderId="26" xfId="5" applyFont="1" applyFill="1" applyBorder="1" applyAlignment="1">
      <alignment horizontal="center" wrapText="1"/>
    </xf>
    <xf numFmtId="3" fontId="59" fillId="17" borderId="25" xfId="5" applyNumberFormat="1" applyFont="1" applyFill="1" applyBorder="1" applyAlignment="1">
      <alignment horizontal="center" vertical="center"/>
    </xf>
    <xf numFmtId="0" fontId="59" fillId="17" borderId="25" xfId="5" applyFont="1" applyFill="1" applyBorder="1" applyAlignment="1">
      <alignment horizontal="center" vertical="center"/>
    </xf>
    <xf numFmtId="0" fontId="59" fillId="17" borderId="25" xfId="5" quotePrefix="1" applyFont="1" applyFill="1" applyBorder="1" applyAlignment="1">
      <alignment horizontal="center" vertical="center"/>
    </xf>
    <xf numFmtId="0" fontId="59" fillId="17" borderId="25" xfId="5" quotePrefix="1" applyFont="1" applyFill="1" applyBorder="1" applyAlignment="1">
      <alignment horizontal="center" vertical="center" wrapText="1"/>
    </xf>
    <xf numFmtId="0" fontId="57" fillId="19" borderId="0" xfId="5" applyFont="1" applyFill="1" applyAlignment="1">
      <alignment horizontal="center"/>
    </xf>
    <xf numFmtId="3" fontId="31" fillId="12" borderId="42" xfId="0" applyNumberFormat="1" applyFont="1" applyFill="1" applyBorder="1" applyAlignment="1">
      <alignment horizontal="center" wrapText="1"/>
    </xf>
    <xf numFmtId="3" fontId="31" fillId="12" borderId="28" xfId="0" applyNumberFormat="1" applyFont="1" applyFill="1" applyBorder="1" applyAlignment="1">
      <alignment horizontal="center" wrapText="1"/>
    </xf>
    <xf numFmtId="3" fontId="31" fillId="12" borderId="30" xfId="0" applyNumberFormat="1" applyFont="1" applyFill="1" applyBorder="1" applyAlignment="1">
      <alignment horizontal="center" wrapText="1"/>
    </xf>
    <xf numFmtId="3" fontId="31" fillId="12" borderId="23" xfId="0" applyNumberFormat="1" applyFont="1" applyFill="1" applyBorder="1" applyAlignment="1">
      <alignment horizontal="center"/>
    </xf>
    <xf numFmtId="3" fontId="31" fillId="12" borderId="24" xfId="0" applyNumberFormat="1" applyFont="1" applyFill="1" applyBorder="1" applyAlignment="1">
      <alignment horizontal="center"/>
    </xf>
    <xf numFmtId="49" fontId="33" fillId="7" borderId="0" xfId="0" applyNumberFormat="1" applyFont="1" applyFill="1" applyAlignment="1" applyProtection="1">
      <alignment horizontal="left"/>
      <protection locked="0"/>
    </xf>
    <xf numFmtId="49" fontId="33" fillId="7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33" fillId="7" borderId="0" xfId="0" applyFont="1" applyFill="1" applyAlignment="1">
      <alignment horizontal="left" wrapText="1"/>
    </xf>
  </cellXfs>
  <cellStyles count="6">
    <cellStyle name="Comma" xfId="1" builtinId="3"/>
    <cellStyle name="Comma [0]" xfId="3" builtinId="6"/>
    <cellStyle name="Comma 2" xfId="2" xr:uid="{00000000-0005-0000-0000-000002000000}"/>
    <cellStyle name="Normal" xfId="0" builtinId="0"/>
    <cellStyle name="Normal 3" xfId="5" xr:uid="{00000000-0005-0000-0000-000004000000}"/>
    <cellStyle name="Percent" xfId="4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-fpsuio2\Documents%20and%20Settings\jmejia\Desktop\EJERCICIO%20Non%20Federal%20budget%20by%20component%20090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em.conservation.org/UserFiles/attachments/71/69/42/R/Presupuesto%20en%20revisi_n%20Proj%20Salinas%20Ang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24A-3"/>
      <sheetName val="Intro"/>
      <sheetName val="Budget Guidelines"/>
      <sheetName val="Excel Guidelines"/>
      <sheetName val="Fixed Rates"/>
      <sheetName val="Summary- Comp"/>
      <sheetName val="Summary-by Year"/>
      <sheetName val="TOTAL"/>
      <sheetName val="Comp 1"/>
      <sheetName val="Comp 2"/>
      <sheetName val="Comp 3"/>
      <sheetName val="Comp 4"/>
      <sheetName val="Comp 5"/>
      <sheetName val="Comp 6"/>
      <sheetName val="Comp 7"/>
      <sheetName val="Worksheet"/>
    </sheetNames>
    <sheetDataSet>
      <sheetData sheetId="0"/>
      <sheetData sheetId="1"/>
      <sheetData sheetId="2"/>
      <sheetData sheetId="3"/>
      <sheetData sheetId="4">
        <row r="9">
          <cell r="B9">
            <v>0.05</v>
          </cell>
        </row>
      </sheetData>
      <sheetData sheetId="5"/>
      <sheetData sheetId="6"/>
      <sheetData sheetId="7">
        <row r="59">
          <cell r="A59" t="str">
            <v>TOTAL TRAVEL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udget"/>
      <sheetName val="Budget Worksheet"/>
      <sheetName val="Initial Cash Flow Projection"/>
      <sheetName val="input current"/>
      <sheetName val="reconciliation"/>
    </sheetNames>
    <sheetDataSet>
      <sheetData sheetId="0"/>
      <sheetData sheetId="1">
        <row r="91">
          <cell r="B91">
            <v>4.9979000000000003E-2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zoomScale="75" zoomScaleNormal="125" zoomScalePageLayoutView="125" workbookViewId="0">
      <selection activeCell="M16" sqref="M16"/>
    </sheetView>
  </sheetViews>
  <sheetFormatPr defaultColWidth="8.84375" defaultRowHeight="14.5"/>
  <cols>
    <col min="1" max="1" width="46.84375" style="163" customWidth="1"/>
    <col min="2" max="2" width="4" style="163" customWidth="1"/>
    <col min="3" max="3" width="5.07421875" style="163" customWidth="1"/>
    <col min="4" max="7" width="16.4609375" style="163" customWidth="1"/>
    <col min="8" max="8" width="16.69140625" style="111" customWidth="1"/>
    <col min="9" max="9" width="1.69140625" style="111" customWidth="1"/>
    <col min="10" max="10" width="12.53515625" style="163" bestFit="1" customWidth="1"/>
    <col min="11" max="11" width="1.3046875" style="141" customWidth="1"/>
    <col min="12" max="12" width="13.3046875" style="109" bestFit="1" customWidth="1"/>
    <col min="13" max="13" width="8.84375" style="110"/>
    <col min="14" max="15" width="8.84375" style="111"/>
    <col min="16" max="16" width="13.3046875" style="111" bestFit="1" customWidth="1"/>
    <col min="17" max="16384" width="8.84375" style="111"/>
  </cols>
  <sheetData>
    <row r="1" spans="1:13" ht="19.5" customHeight="1">
      <c r="A1" s="158" t="s">
        <v>0</v>
      </c>
      <c r="B1" s="158"/>
      <c r="C1" s="158"/>
      <c r="D1" s="158"/>
      <c r="E1" s="158"/>
      <c r="F1" s="158"/>
      <c r="G1" s="158"/>
      <c r="H1" s="157"/>
      <c r="I1" s="157"/>
      <c r="J1" s="158"/>
      <c r="K1" s="157"/>
      <c r="L1" s="157"/>
      <c r="M1" s="157"/>
    </row>
    <row r="2" spans="1:13">
      <c r="A2" s="159"/>
      <c r="B2" s="159"/>
      <c r="C2" s="160"/>
      <c r="D2" s="161"/>
      <c r="E2" s="161"/>
      <c r="F2" s="161"/>
      <c r="G2" s="161"/>
      <c r="H2" s="109"/>
      <c r="I2" s="109"/>
      <c r="J2" s="161"/>
      <c r="K2" s="142"/>
    </row>
    <row r="3" spans="1:13" ht="20">
      <c r="A3" s="264" t="s">
        <v>1</v>
      </c>
      <c r="B3" s="264"/>
      <c r="C3" s="264"/>
      <c r="D3" s="264"/>
      <c r="E3" s="264"/>
      <c r="F3" s="264"/>
      <c r="G3" s="264"/>
      <c r="H3" s="334"/>
      <c r="I3" s="334"/>
      <c r="J3" s="264"/>
      <c r="K3" s="334"/>
      <c r="L3" s="334"/>
      <c r="M3" s="334"/>
    </row>
    <row r="4" spans="1:13" ht="17.5">
      <c r="A4" s="162"/>
      <c r="B4" s="159"/>
      <c r="E4" s="161"/>
      <c r="F4" s="161"/>
      <c r="G4" s="161"/>
      <c r="H4" s="109"/>
      <c r="I4" s="109"/>
      <c r="J4" s="161"/>
      <c r="K4" s="142"/>
    </row>
    <row r="5" spans="1:13" ht="15.5">
      <c r="A5" s="164" t="s">
        <v>2</v>
      </c>
      <c r="B5" s="433" t="s">
        <v>3</v>
      </c>
      <c r="C5" s="434"/>
      <c r="D5" s="434"/>
      <c r="E5" s="434"/>
      <c r="F5" s="434"/>
      <c r="G5" s="434"/>
      <c r="H5" s="434"/>
      <c r="I5" s="434"/>
      <c r="J5" s="434"/>
      <c r="K5" s="434"/>
    </row>
    <row r="6" spans="1:13" ht="15.5">
      <c r="A6" s="164" t="s">
        <v>4</v>
      </c>
      <c r="B6" s="433" t="s">
        <v>3</v>
      </c>
      <c r="C6" s="434"/>
      <c r="D6" s="434"/>
      <c r="E6" s="434"/>
      <c r="F6" s="434"/>
      <c r="G6" s="434"/>
      <c r="H6" s="434"/>
      <c r="I6" s="434"/>
      <c r="J6" s="434"/>
      <c r="K6" s="434"/>
    </row>
    <row r="7" spans="1:13" ht="15.5">
      <c r="A7" s="164" t="s">
        <v>5</v>
      </c>
      <c r="B7" s="435" t="s">
        <v>3</v>
      </c>
      <c r="C7" s="436"/>
      <c r="D7" s="436"/>
      <c r="E7" s="436"/>
      <c r="F7" s="436"/>
      <c r="G7" s="436"/>
      <c r="H7" s="436"/>
      <c r="I7" s="436"/>
      <c r="J7" s="436"/>
      <c r="K7" s="436"/>
    </row>
    <row r="8" spans="1:13" ht="15.5">
      <c r="A8" s="164" t="s">
        <v>6</v>
      </c>
      <c r="B8" s="433" t="s">
        <v>3</v>
      </c>
      <c r="C8" s="434"/>
      <c r="D8" s="434"/>
      <c r="E8" s="434"/>
      <c r="F8" s="434"/>
      <c r="G8" s="434"/>
      <c r="H8" s="434"/>
      <c r="I8" s="434"/>
      <c r="J8" s="434"/>
      <c r="K8" s="434"/>
    </row>
    <row r="9" spans="1:13" ht="15.5">
      <c r="A9" s="164" t="s">
        <v>7</v>
      </c>
      <c r="B9" s="433" t="s">
        <v>3</v>
      </c>
      <c r="C9" s="434"/>
      <c r="D9" s="434"/>
      <c r="E9" s="434"/>
      <c r="F9" s="434"/>
      <c r="G9" s="434"/>
      <c r="H9" s="434"/>
      <c r="I9" s="434"/>
      <c r="J9" s="434"/>
      <c r="K9" s="434"/>
    </row>
    <row r="10" spans="1:13">
      <c r="A10" s="159"/>
      <c r="B10" s="159"/>
      <c r="E10" s="161"/>
      <c r="F10" s="161"/>
      <c r="G10" s="161"/>
      <c r="H10" s="193" t="s">
        <v>8</v>
      </c>
      <c r="I10" s="113"/>
      <c r="J10" s="165" t="s">
        <v>9</v>
      </c>
      <c r="K10" s="114"/>
      <c r="L10" s="193" t="s">
        <v>10</v>
      </c>
    </row>
    <row r="11" spans="1:13">
      <c r="A11" s="165" t="s">
        <v>11</v>
      </c>
      <c r="B11" s="165" t="s">
        <v>12</v>
      </c>
      <c r="C11" s="165" t="s">
        <v>13</v>
      </c>
      <c r="D11" s="166" t="s">
        <v>14</v>
      </c>
      <c r="E11" s="166" t="s">
        <v>15</v>
      </c>
      <c r="F11" s="166" t="s">
        <v>16</v>
      </c>
      <c r="G11" s="166" t="s">
        <v>17</v>
      </c>
      <c r="H11" s="193" t="s">
        <v>18</v>
      </c>
      <c r="I11" s="113"/>
      <c r="J11" s="165" t="s">
        <v>19</v>
      </c>
      <c r="K11" s="114"/>
      <c r="L11" s="193" t="s">
        <v>20</v>
      </c>
      <c r="M11" s="110" t="s">
        <v>21</v>
      </c>
    </row>
    <row r="12" spans="1:13">
      <c r="A12" s="167" t="s">
        <v>22</v>
      </c>
      <c r="B12" s="168"/>
      <c r="C12" s="169"/>
      <c r="D12" s="170"/>
      <c r="E12" s="170"/>
      <c r="F12" s="170"/>
      <c r="G12" s="170"/>
      <c r="H12" s="113"/>
      <c r="I12" s="113"/>
      <c r="J12" s="191"/>
      <c r="K12" s="116"/>
    </row>
    <row r="13" spans="1:13">
      <c r="A13" s="171"/>
      <c r="B13" s="171"/>
      <c r="C13" s="169"/>
      <c r="D13" s="170"/>
      <c r="E13" s="170"/>
      <c r="F13" s="170"/>
      <c r="G13" s="170"/>
      <c r="H13" s="113"/>
      <c r="I13" s="113"/>
      <c r="J13" s="191"/>
      <c r="K13" s="116"/>
    </row>
    <row r="14" spans="1:13" ht="15.75" customHeight="1">
      <c r="A14" s="118" t="s">
        <v>23</v>
      </c>
      <c r="B14" s="118"/>
      <c r="C14" s="169"/>
      <c r="D14" s="170"/>
      <c r="E14" s="170"/>
      <c r="F14" s="170"/>
      <c r="G14" s="170"/>
      <c r="H14" s="113"/>
      <c r="I14" s="113"/>
      <c r="J14" s="191"/>
      <c r="K14" s="116"/>
    </row>
    <row r="15" spans="1:13">
      <c r="A15" s="119" t="s">
        <v>24</v>
      </c>
      <c r="B15" s="119"/>
      <c r="C15" s="169"/>
      <c r="D15" s="172">
        <v>0</v>
      </c>
      <c r="E15" s="172"/>
      <c r="F15" s="172">
        <v>0</v>
      </c>
      <c r="G15" s="172">
        <v>0</v>
      </c>
      <c r="H15" s="120">
        <f>SUM(D15:G15)</f>
        <v>0</v>
      </c>
      <c r="I15" s="121"/>
      <c r="J15" s="172">
        <v>0</v>
      </c>
      <c r="K15" s="122"/>
      <c r="L15" s="120">
        <f>+H15+J15</f>
        <v>0</v>
      </c>
      <c r="M15" s="123">
        <f>D15+E15+F15+J15+G15-L15</f>
        <v>0</v>
      </c>
    </row>
    <row r="16" spans="1:13">
      <c r="A16" s="119" t="s">
        <v>25</v>
      </c>
      <c r="B16" s="124"/>
      <c r="C16" s="169"/>
      <c r="D16" s="172">
        <v>0</v>
      </c>
      <c r="E16" s="172">
        <v>0</v>
      </c>
      <c r="F16" s="172">
        <v>0</v>
      </c>
      <c r="G16" s="172">
        <v>0</v>
      </c>
      <c r="H16" s="120">
        <f>SUM(D16:G16)</f>
        <v>0</v>
      </c>
      <c r="I16" s="125"/>
      <c r="J16" s="172">
        <v>0</v>
      </c>
      <c r="K16" s="122"/>
      <c r="L16" s="120">
        <f>+H16+J16</f>
        <v>0</v>
      </c>
      <c r="M16" s="123">
        <f>D16+E16+F16+J16+G16-L16</f>
        <v>0</v>
      </c>
    </row>
    <row r="17" spans="1:16">
      <c r="A17" s="119" t="s">
        <v>26</v>
      </c>
      <c r="B17" s="124"/>
      <c r="C17" s="169"/>
      <c r="D17" s="172">
        <v>0</v>
      </c>
      <c r="E17" s="172">
        <v>0</v>
      </c>
      <c r="F17" s="172">
        <v>0</v>
      </c>
      <c r="G17" s="172">
        <v>0</v>
      </c>
      <c r="H17" s="120">
        <f>SUM(D17:G17)</f>
        <v>0</v>
      </c>
      <c r="I17" s="125"/>
      <c r="J17" s="172">
        <v>0</v>
      </c>
      <c r="K17" s="122"/>
      <c r="L17" s="120">
        <f>+H17+J17</f>
        <v>0</v>
      </c>
      <c r="M17" s="123">
        <f>D17+E17+F17+J17+G17-L17</f>
        <v>0</v>
      </c>
    </row>
    <row r="18" spans="1:16">
      <c r="A18" s="135" t="s">
        <v>27</v>
      </c>
      <c r="B18" s="173"/>
      <c r="C18" s="169"/>
      <c r="D18" s="143">
        <f>SUM(D15:D17)</f>
        <v>0</v>
      </c>
      <c r="E18" s="143">
        <f>SUM(E15:E17)</f>
        <v>0</v>
      </c>
      <c r="F18" s="143">
        <f>SUM(F15:F17)</f>
        <v>0</v>
      </c>
      <c r="G18" s="143">
        <f>SUM(G15:G17)</f>
        <v>0</v>
      </c>
      <c r="H18" s="136">
        <f>SUM(H15:H17)</f>
        <v>0</v>
      </c>
      <c r="I18" s="143">
        <f t="shared" ref="I18:M18" si="0">SUM(I15:I17)</f>
        <v>0</v>
      </c>
      <c r="J18" s="143">
        <f>SUM(J15:J17)</f>
        <v>0</v>
      </c>
      <c r="K18" s="143">
        <f t="shared" si="0"/>
        <v>0</v>
      </c>
      <c r="L18" s="136">
        <f>SUM(L15:L17)</f>
        <v>0</v>
      </c>
      <c r="M18" s="144">
        <f t="shared" si="0"/>
        <v>0</v>
      </c>
    </row>
    <row r="19" spans="1:16">
      <c r="A19" s="174"/>
      <c r="B19" s="174"/>
      <c r="C19" s="175"/>
      <c r="D19" s="177"/>
      <c r="E19" s="177"/>
      <c r="F19" s="177"/>
      <c r="G19" s="177"/>
      <c r="H19" s="125"/>
      <c r="I19" s="125"/>
      <c r="J19" s="177"/>
      <c r="K19" s="122"/>
      <c r="L19" s="120"/>
    </row>
    <row r="20" spans="1:16">
      <c r="A20" s="145" t="s">
        <v>28</v>
      </c>
      <c r="B20" s="130"/>
      <c r="C20" s="178"/>
      <c r="D20" s="179"/>
      <c r="E20" s="179"/>
      <c r="F20" s="179"/>
      <c r="G20" s="179"/>
      <c r="H20" s="131"/>
      <c r="I20" s="131"/>
      <c r="J20" s="179"/>
      <c r="K20" s="132"/>
      <c r="L20" s="120"/>
    </row>
    <row r="21" spans="1:16">
      <c r="A21" s="124"/>
      <c r="B21" s="124"/>
      <c r="C21" s="178"/>
      <c r="D21" s="179"/>
      <c r="E21" s="179"/>
      <c r="F21" s="179"/>
      <c r="G21" s="179"/>
      <c r="H21" s="131"/>
      <c r="I21" s="131"/>
      <c r="J21" s="179"/>
      <c r="K21" s="132"/>
      <c r="L21" s="120"/>
    </row>
    <row r="22" spans="1:16">
      <c r="A22" s="118" t="s">
        <v>29</v>
      </c>
      <c r="B22" s="118"/>
      <c r="C22" s="178"/>
      <c r="D22" s="179"/>
      <c r="E22" s="179"/>
      <c r="F22" s="179"/>
      <c r="G22" s="179"/>
      <c r="H22" s="131"/>
      <c r="I22" s="131"/>
      <c r="J22" s="179"/>
      <c r="K22" s="132"/>
      <c r="L22" s="120"/>
    </row>
    <row r="23" spans="1:16">
      <c r="A23" s="119" t="s">
        <v>30</v>
      </c>
      <c r="B23" s="124"/>
      <c r="C23" s="178"/>
      <c r="D23" s="172"/>
      <c r="E23" s="172"/>
      <c r="F23" s="172">
        <v>0</v>
      </c>
      <c r="G23" s="172">
        <v>0</v>
      </c>
      <c r="H23" s="125">
        <f t="shared" ref="H23:H26" si="1">SUM(D23:G23)</f>
        <v>0</v>
      </c>
      <c r="I23" s="131"/>
      <c r="J23" s="172"/>
      <c r="K23" s="122"/>
      <c r="L23" s="120">
        <f t="shared" ref="L23:L26" si="2">+H23+J23</f>
        <v>0</v>
      </c>
      <c r="M23" s="123">
        <f>D23+E23+F23+J23+G23-L23</f>
        <v>0</v>
      </c>
      <c r="P23" s="268"/>
    </row>
    <row r="24" spans="1:16">
      <c r="A24" s="119"/>
      <c r="B24" s="180"/>
      <c r="C24" s="178"/>
      <c r="D24" s="172">
        <v>0</v>
      </c>
      <c r="E24" s="172">
        <v>0</v>
      </c>
      <c r="F24" s="172">
        <v>0</v>
      </c>
      <c r="G24" s="172">
        <v>0</v>
      </c>
      <c r="H24" s="125">
        <f t="shared" si="1"/>
        <v>0</v>
      </c>
      <c r="I24" s="131"/>
      <c r="J24" s="172">
        <v>0</v>
      </c>
      <c r="K24" s="122"/>
      <c r="L24" s="120">
        <f t="shared" si="2"/>
        <v>0</v>
      </c>
      <c r="M24" s="123">
        <f>D24+E24+F24+J24+G24-L24</f>
        <v>0</v>
      </c>
    </row>
    <row r="25" spans="1:16">
      <c r="A25" s="119" t="s">
        <v>31</v>
      </c>
      <c r="B25" s="124"/>
      <c r="C25" s="178"/>
      <c r="D25" s="172">
        <v>0</v>
      </c>
      <c r="E25" s="172">
        <v>0</v>
      </c>
      <c r="F25" s="172">
        <v>0</v>
      </c>
      <c r="G25" s="172">
        <v>0</v>
      </c>
      <c r="H25" s="125">
        <f t="shared" si="1"/>
        <v>0</v>
      </c>
      <c r="I25" s="131"/>
      <c r="J25" s="172">
        <v>0</v>
      </c>
      <c r="K25" s="122"/>
      <c r="L25" s="120">
        <f t="shared" si="2"/>
        <v>0</v>
      </c>
      <c r="M25" s="123">
        <f>D25+E25+F25+J25+G25-L25</f>
        <v>0</v>
      </c>
    </row>
    <row r="26" spans="1:16">
      <c r="A26" s="119" t="s">
        <v>32</v>
      </c>
      <c r="B26" s="119"/>
      <c r="C26" s="178"/>
      <c r="D26" s="172">
        <v>0</v>
      </c>
      <c r="E26" s="172">
        <v>0</v>
      </c>
      <c r="F26" s="172">
        <v>0</v>
      </c>
      <c r="G26" s="172">
        <v>0</v>
      </c>
      <c r="H26" s="125">
        <f t="shared" si="1"/>
        <v>0</v>
      </c>
      <c r="I26" s="131"/>
      <c r="J26" s="172">
        <v>0</v>
      </c>
      <c r="K26" s="122"/>
      <c r="L26" s="120">
        <f t="shared" si="2"/>
        <v>0</v>
      </c>
      <c r="M26" s="123">
        <f>D26+E26+F26+J26+G26-L26</f>
        <v>0</v>
      </c>
    </row>
    <row r="27" spans="1:16" ht="14">
      <c r="A27" s="135" t="s">
        <v>33</v>
      </c>
      <c r="B27" s="135"/>
      <c r="C27" s="175"/>
      <c r="D27" s="136">
        <f t="shared" ref="D27:M27" si="3">SUM(D23:D26)</f>
        <v>0</v>
      </c>
      <c r="E27" s="136">
        <f t="shared" si="3"/>
        <v>0</v>
      </c>
      <c r="F27" s="136">
        <f t="shared" si="3"/>
        <v>0</v>
      </c>
      <c r="G27" s="136">
        <f t="shared" si="3"/>
        <v>0</v>
      </c>
      <c r="H27" s="136">
        <f t="shared" si="3"/>
        <v>0</v>
      </c>
      <c r="I27" s="136">
        <f t="shared" si="3"/>
        <v>0</v>
      </c>
      <c r="J27" s="136">
        <f t="shared" si="3"/>
        <v>0</v>
      </c>
      <c r="K27" s="136">
        <f t="shared" si="3"/>
        <v>0</v>
      </c>
      <c r="L27" s="136">
        <f t="shared" si="3"/>
        <v>0</v>
      </c>
      <c r="M27" s="136">
        <f t="shared" si="3"/>
        <v>0</v>
      </c>
    </row>
    <row r="28" spans="1:16">
      <c r="A28" s="174"/>
      <c r="B28" s="174"/>
      <c r="C28" s="175"/>
      <c r="D28" s="177"/>
      <c r="E28" s="177"/>
      <c r="F28" s="177"/>
      <c r="G28" s="177"/>
      <c r="H28" s="125"/>
      <c r="I28" s="125"/>
      <c r="J28" s="177"/>
      <c r="K28" s="122"/>
      <c r="L28" s="120"/>
    </row>
    <row r="29" spans="1:16">
      <c r="A29" s="145" t="s">
        <v>34</v>
      </c>
      <c r="B29" s="130"/>
      <c r="C29" s="175"/>
      <c r="D29" s="177"/>
      <c r="E29" s="177"/>
      <c r="F29" s="177"/>
      <c r="G29" s="177"/>
      <c r="H29" s="125"/>
      <c r="I29" s="125"/>
      <c r="J29" s="177"/>
      <c r="K29" s="122"/>
      <c r="L29" s="120"/>
    </row>
    <row r="30" spans="1:16">
      <c r="A30" s="137"/>
      <c r="B30" s="118"/>
      <c r="C30" s="175"/>
      <c r="D30" s="177"/>
      <c r="E30" s="177"/>
      <c r="F30" s="177"/>
      <c r="G30" s="177"/>
      <c r="H30" s="125"/>
      <c r="I30" s="125"/>
      <c r="J30" s="177"/>
      <c r="K30" s="122"/>
      <c r="L30" s="120"/>
    </row>
    <row r="31" spans="1:16">
      <c r="A31" s="119" t="s">
        <v>35</v>
      </c>
      <c r="B31" s="119"/>
      <c r="C31" s="178"/>
      <c r="D31" s="172">
        <v>0</v>
      </c>
      <c r="E31" s="172">
        <v>0</v>
      </c>
      <c r="F31" s="172">
        <v>0</v>
      </c>
      <c r="G31" s="172">
        <v>0</v>
      </c>
      <c r="H31" s="125">
        <f>SUM(D31:G31)</f>
        <v>0</v>
      </c>
      <c r="I31" s="131"/>
      <c r="J31" s="172">
        <v>0</v>
      </c>
      <c r="K31" s="122"/>
      <c r="L31" s="120">
        <f>+H31+J31</f>
        <v>0</v>
      </c>
      <c r="M31" s="123">
        <f>D31+E31+F31+J31+G31-L31</f>
        <v>0</v>
      </c>
    </row>
    <row r="32" spans="1:16" ht="14">
      <c r="A32" s="135" t="s">
        <v>36</v>
      </c>
      <c r="B32" s="119"/>
      <c r="C32" s="175"/>
      <c r="D32" s="136">
        <f>SUM(D31:D31)</f>
        <v>0</v>
      </c>
      <c r="E32" s="136">
        <f>SUM(E31:E31)</f>
        <v>0</v>
      </c>
      <c r="F32" s="136">
        <f>SUM(F31:F31)</f>
        <v>0</v>
      </c>
      <c r="G32" s="136">
        <f>SUM(G31:G31)</f>
        <v>0</v>
      </c>
      <c r="H32" s="136">
        <f>SUM(H31:H31)</f>
        <v>0</v>
      </c>
      <c r="I32" s="136">
        <f t="shared" ref="I32:M32" si="4">SUM(I31:I31)</f>
        <v>0</v>
      </c>
      <c r="J32" s="136">
        <f>SUM(J31:J31)</f>
        <v>0</v>
      </c>
      <c r="K32" s="136">
        <f t="shared" si="4"/>
        <v>0</v>
      </c>
      <c r="L32" s="136">
        <f>SUM(L31:L31)</f>
        <v>0</v>
      </c>
      <c r="M32" s="136">
        <f t="shared" si="4"/>
        <v>0</v>
      </c>
    </row>
    <row r="33" spans="1:19" ht="14">
      <c r="A33" s="135"/>
      <c r="B33" s="119"/>
      <c r="C33" s="175"/>
      <c r="D33" s="182"/>
      <c r="E33" s="182"/>
      <c r="F33" s="182"/>
      <c r="G33" s="182"/>
      <c r="H33" s="129"/>
      <c r="I33" s="129"/>
      <c r="J33" s="182"/>
      <c r="K33" s="129"/>
      <c r="L33" s="129"/>
      <c r="M33" s="129"/>
    </row>
    <row r="34" spans="1:19">
      <c r="A34" s="145" t="s">
        <v>37</v>
      </c>
      <c r="B34" s="118"/>
      <c r="C34" s="175"/>
      <c r="D34" s="177"/>
      <c r="E34" s="177"/>
      <c r="F34" s="177"/>
      <c r="G34" s="177"/>
      <c r="H34" s="125"/>
      <c r="I34" s="125"/>
      <c r="J34" s="177"/>
      <c r="K34" s="122"/>
      <c r="L34" s="120"/>
    </row>
    <row r="35" spans="1:19">
      <c r="A35" s="178" t="s">
        <v>38</v>
      </c>
      <c r="B35" s="119"/>
      <c r="C35" s="178"/>
      <c r="D35" s="172">
        <v>0</v>
      </c>
      <c r="E35" s="172">
        <v>0</v>
      </c>
      <c r="F35" s="172">
        <v>0</v>
      </c>
      <c r="G35" s="172">
        <v>0</v>
      </c>
      <c r="H35" s="125">
        <f>SUM(D35:G35)</f>
        <v>0</v>
      </c>
      <c r="I35" s="131"/>
      <c r="J35" s="172">
        <v>0</v>
      </c>
      <c r="K35" s="122"/>
      <c r="L35" s="120">
        <f>+H35+J35</f>
        <v>0</v>
      </c>
      <c r="M35" s="123">
        <f>D35+E35+F35+J35+G35-L35</f>
        <v>0</v>
      </c>
    </row>
    <row r="36" spans="1:19">
      <c r="A36" s="119" t="s">
        <v>39</v>
      </c>
      <c r="B36" s="119"/>
      <c r="C36" s="178"/>
      <c r="D36" s="172">
        <v>0</v>
      </c>
      <c r="E36" s="172">
        <v>0</v>
      </c>
      <c r="F36" s="172">
        <v>0</v>
      </c>
      <c r="G36" s="172">
        <v>0</v>
      </c>
      <c r="H36" s="125">
        <f>SUM(D36:G36)</f>
        <v>0</v>
      </c>
      <c r="I36" s="131"/>
      <c r="J36" s="172">
        <v>0</v>
      </c>
      <c r="K36" s="122"/>
      <c r="L36" s="120">
        <f>+H36+J36</f>
        <v>0</v>
      </c>
      <c r="M36" s="123">
        <f>D36+E36+F36+J36+G36-L36</f>
        <v>0</v>
      </c>
    </row>
    <row r="37" spans="1:19">
      <c r="A37" s="119" t="s">
        <v>40</v>
      </c>
      <c r="B37" s="124"/>
      <c r="C37" s="175"/>
      <c r="D37" s="172">
        <v>0</v>
      </c>
      <c r="E37" s="172">
        <v>0</v>
      </c>
      <c r="F37" s="172">
        <v>0</v>
      </c>
      <c r="G37" s="172">
        <v>0</v>
      </c>
      <c r="H37" s="125">
        <f>SUM(D37:G37)</f>
        <v>0</v>
      </c>
      <c r="I37" s="131"/>
      <c r="J37" s="172">
        <v>0</v>
      </c>
      <c r="K37" s="122"/>
      <c r="L37" s="120">
        <f>+H37+J37</f>
        <v>0</v>
      </c>
      <c r="M37" s="123">
        <f>D37+E37+F37+J37+G37-L37</f>
        <v>0</v>
      </c>
    </row>
    <row r="38" spans="1:19">
      <c r="A38" s="119" t="s">
        <v>41</v>
      </c>
      <c r="B38" s="118"/>
      <c r="C38" s="175"/>
      <c r="D38" s="172">
        <v>0</v>
      </c>
      <c r="E38" s="172">
        <v>0</v>
      </c>
      <c r="F38" s="172">
        <v>0</v>
      </c>
      <c r="G38" s="172">
        <v>0</v>
      </c>
      <c r="H38" s="125">
        <f>SUM(D38:G38)</f>
        <v>0</v>
      </c>
      <c r="I38" s="131"/>
      <c r="J38" s="172">
        <v>0</v>
      </c>
      <c r="K38" s="122"/>
      <c r="L38" s="120">
        <f>+H38+J38</f>
        <v>0</v>
      </c>
      <c r="M38" s="123">
        <f t="shared" ref="M38" si="5">D38+E38+F38+J38+G38-L38</f>
        <v>0</v>
      </c>
    </row>
    <row r="39" spans="1:19" ht="14">
      <c r="A39" s="135" t="s">
        <v>42</v>
      </c>
      <c r="B39" s="119"/>
      <c r="C39" s="175"/>
      <c r="D39" s="136">
        <f>SUM(D35:D38)</f>
        <v>0</v>
      </c>
      <c r="E39" s="136">
        <f t="shared" ref="E39:H39" si="6">SUM(E35:E38)</f>
        <v>0</v>
      </c>
      <c r="F39" s="136">
        <f t="shared" si="6"/>
        <v>0</v>
      </c>
      <c r="G39" s="136">
        <f t="shared" si="6"/>
        <v>0</v>
      </c>
      <c r="H39" s="136">
        <f t="shared" si="6"/>
        <v>0</v>
      </c>
      <c r="I39" s="136">
        <f t="shared" ref="I39" si="7">SUM(I36:I38)</f>
        <v>0</v>
      </c>
      <c r="J39" s="136">
        <f t="shared" ref="J39" si="8">SUM(J35:J38)</f>
        <v>0</v>
      </c>
      <c r="K39" s="136">
        <f t="shared" ref="K39" si="9">SUM(K35:K38)</f>
        <v>0</v>
      </c>
      <c r="L39" s="136">
        <f t="shared" ref="L39" si="10">SUM(L35:L38)</f>
        <v>0</v>
      </c>
      <c r="M39" s="136">
        <f t="shared" ref="M39" si="11">SUM(M35:M38)</f>
        <v>0</v>
      </c>
    </row>
    <row r="40" spans="1:19" ht="14">
      <c r="A40" s="174"/>
      <c r="B40" s="174"/>
      <c r="C40" s="175"/>
      <c r="D40" s="175"/>
      <c r="E40" s="175"/>
      <c r="F40" s="175"/>
      <c r="G40" s="175"/>
      <c r="H40" s="128"/>
      <c r="I40" s="128"/>
      <c r="J40" s="175"/>
      <c r="K40" s="128"/>
      <c r="L40" s="128"/>
      <c r="M40" s="128"/>
      <c r="N40" s="128"/>
      <c r="O40" s="128"/>
      <c r="P40" s="128"/>
      <c r="Q40" s="128"/>
      <c r="R40" s="128"/>
      <c r="S40" s="128"/>
    </row>
    <row r="41" spans="1:19">
      <c r="A41" s="145" t="s">
        <v>43</v>
      </c>
      <c r="B41" s="130"/>
      <c r="C41" s="175"/>
      <c r="D41" s="177"/>
      <c r="E41" s="177"/>
      <c r="F41" s="177"/>
      <c r="G41" s="177"/>
      <c r="H41" s="125"/>
      <c r="I41" s="125"/>
      <c r="J41" s="177"/>
      <c r="K41" s="122"/>
      <c r="L41" s="120"/>
    </row>
    <row r="42" spans="1:19">
      <c r="A42" s="119"/>
      <c r="B42" s="119"/>
      <c r="C42" s="175"/>
      <c r="D42" s="177"/>
      <c r="E42" s="177"/>
      <c r="F42" s="177"/>
      <c r="G42" s="177"/>
      <c r="H42" s="125"/>
      <c r="I42" s="125"/>
      <c r="J42" s="177"/>
      <c r="K42" s="122"/>
      <c r="L42" s="120"/>
    </row>
    <row r="43" spans="1:19">
      <c r="A43" s="119" t="s">
        <v>44</v>
      </c>
      <c r="B43" s="119"/>
      <c r="C43" s="178"/>
      <c r="D43" s="172">
        <v>0</v>
      </c>
      <c r="E43" s="172">
        <v>0</v>
      </c>
      <c r="F43" s="172">
        <v>0</v>
      </c>
      <c r="G43" s="172">
        <v>0</v>
      </c>
      <c r="H43" s="125">
        <f>SUM(D43:G43)</f>
        <v>0</v>
      </c>
      <c r="I43" s="125"/>
      <c r="J43" s="172">
        <v>0</v>
      </c>
      <c r="K43" s="122"/>
      <c r="L43" s="120">
        <f>+H43+J43</f>
        <v>0</v>
      </c>
      <c r="M43" s="123">
        <f>D43+E43+F43+J43+G43-L43</f>
        <v>0</v>
      </c>
    </row>
    <row r="44" spans="1:19">
      <c r="A44" s="119" t="s">
        <v>45</v>
      </c>
      <c r="B44" s="119"/>
      <c r="C44" s="178"/>
      <c r="D44" s="172">
        <v>0</v>
      </c>
      <c r="E44" s="172">
        <v>0</v>
      </c>
      <c r="F44" s="172">
        <v>0</v>
      </c>
      <c r="G44" s="172">
        <v>0</v>
      </c>
      <c r="H44" s="125">
        <f>SUM(D44:G44)</f>
        <v>0</v>
      </c>
      <c r="I44" s="125"/>
      <c r="J44" s="172">
        <v>0</v>
      </c>
      <c r="K44" s="122"/>
      <c r="L44" s="120">
        <f>+H44+J44</f>
        <v>0</v>
      </c>
      <c r="M44" s="123">
        <f>D44+E44+F44+J44+G44-L44</f>
        <v>0</v>
      </c>
    </row>
    <row r="45" spans="1:19" ht="17">
      <c r="A45" s="119" t="s">
        <v>46</v>
      </c>
      <c r="B45" s="119"/>
      <c r="C45" s="178"/>
      <c r="D45" s="172">
        <v>0</v>
      </c>
      <c r="E45" s="172">
        <v>0</v>
      </c>
      <c r="F45" s="172">
        <v>0</v>
      </c>
      <c r="G45" s="172">
        <v>0</v>
      </c>
      <c r="H45" s="125">
        <f>SUM(D45:G45)</f>
        <v>0</v>
      </c>
      <c r="I45" s="125"/>
      <c r="J45" s="192">
        <v>0</v>
      </c>
      <c r="K45" s="134"/>
      <c r="L45" s="195">
        <f>+H45+J45</f>
        <v>0</v>
      </c>
      <c r="M45" s="123">
        <f>D45+E45+F45+J45+G45-L45</f>
        <v>0</v>
      </c>
    </row>
    <row r="46" spans="1:19" ht="14">
      <c r="A46" s="135" t="s">
        <v>47</v>
      </c>
      <c r="B46" s="135"/>
      <c r="C46" s="175"/>
      <c r="D46" s="136">
        <f t="shared" ref="D46:M46" si="12">SUM(D43:D45)</f>
        <v>0</v>
      </c>
      <c r="E46" s="136">
        <f t="shared" si="12"/>
        <v>0</v>
      </c>
      <c r="F46" s="136">
        <f t="shared" si="12"/>
        <v>0</v>
      </c>
      <c r="G46" s="136">
        <f t="shared" si="12"/>
        <v>0</v>
      </c>
      <c r="H46" s="136">
        <f t="shared" si="12"/>
        <v>0</v>
      </c>
      <c r="I46" s="136">
        <f t="shared" si="12"/>
        <v>0</v>
      </c>
      <c r="J46" s="136">
        <f t="shared" si="12"/>
        <v>0</v>
      </c>
      <c r="K46" s="136">
        <f t="shared" si="12"/>
        <v>0</v>
      </c>
      <c r="L46" s="136">
        <f t="shared" si="12"/>
        <v>0</v>
      </c>
      <c r="M46" s="136">
        <f t="shared" si="12"/>
        <v>0</v>
      </c>
    </row>
    <row r="47" spans="1:19">
      <c r="A47" s="174"/>
      <c r="B47" s="174"/>
      <c r="C47" s="175"/>
      <c r="D47" s="177"/>
      <c r="E47" s="177"/>
      <c r="F47" s="177"/>
      <c r="G47" s="177"/>
      <c r="H47" s="125"/>
      <c r="I47" s="125"/>
      <c r="J47" s="177"/>
      <c r="K47" s="122"/>
      <c r="L47" s="120"/>
    </row>
    <row r="48" spans="1:19">
      <c r="A48" s="183" t="s">
        <v>48</v>
      </c>
      <c r="B48" s="184"/>
      <c r="C48" s="175"/>
      <c r="D48" s="177"/>
      <c r="E48" s="177"/>
      <c r="F48" s="177"/>
      <c r="G48" s="177"/>
      <c r="H48" s="125"/>
      <c r="I48" s="125"/>
      <c r="J48" s="177"/>
      <c r="K48" s="122"/>
      <c r="L48" s="120"/>
    </row>
    <row r="49" spans="1:13">
      <c r="A49" s="118"/>
      <c r="B49" s="118"/>
      <c r="C49" s="175"/>
      <c r="D49" s="177"/>
      <c r="E49" s="177"/>
      <c r="F49" s="177"/>
      <c r="G49" s="177"/>
      <c r="H49" s="125"/>
      <c r="I49" s="125"/>
      <c r="J49" s="177"/>
      <c r="K49" s="122"/>
      <c r="L49" s="120"/>
    </row>
    <row r="50" spans="1:13">
      <c r="A50" s="119" t="s">
        <v>49</v>
      </c>
      <c r="B50" s="119"/>
      <c r="C50" s="178"/>
      <c r="D50" s="172"/>
      <c r="E50" s="172">
        <v>0</v>
      </c>
      <c r="F50" s="172">
        <v>0</v>
      </c>
      <c r="G50" s="172">
        <v>0</v>
      </c>
      <c r="H50" s="125">
        <f>SUM(D50:G50)</f>
        <v>0</v>
      </c>
      <c r="I50" s="125"/>
      <c r="J50" s="172">
        <v>0</v>
      </c>
      <c r="K50" s="122"/>
      <c r="L50" s="120">
        <f>+H50+J50</f>
        <v>0</v>
      </c>
      <c r="M50" s="123">
        <f>D50+E50+F50+J50+G50-L50</f>
        <v>0</v>
      </c>
    </row>
    <row r="51" spans="1:13">
      <c r="A51" s="119" t="s">
        <v>50</v>
      </c>
      <c r="B51" s="119"/>
      <c r="C51" s="178"/>
      <c r="D51" s="172"/>
      <c r="E51" s="172">
        <v>0</v>
      </c>
      <c r="F51" s="172">
        <v>0</v>
      </c>
      <c r="G51" s="172">
        <v>0</v>
      </c>
      <c r="H51" s="125">
        <f>SUM(D51:G51)</f>
        <v>0</v>
      </c>
      <c r="I51" s="125"/>
      <c r="J51" s="172">
        <v>0</v>
      </c>
      <c r="K51" s="122"/>
      <c r="L51" s="120">
        <f>+H51+J51</f>
        <v>0</v>
      </c>
      <c r="M51" s="123">
        <f>D51+E51+F51+J51+G51-L51</f>
        <v>0</v>
      </c>
    </row>
    <row r="52" spans="1:13">
      <c r="A52" s="119" t="s">
        <v>51</v>
      </c>
      <c r="B52" s="119"/>
      <c r="C52" s="178"/>
      <c r="D52" s="172"/>
      <c r="E52" s="172">
        <v>0</v>
      </c>
      <c r="F52" s="172">
        <v>0</v>
      </c>
      <c r="G52" s="172">
        <v>0</v>
      </c>
      <c r="H52" s="125">
        <f>SUM(D52:G52)</f>
        <v>0</v>
      </c>
      <c r="I52" s="125"/>
      <c r="J52" s="172">
        <v>0</v>
      </c>
      <c r="K52" s="122"/>
      <c r="L52" s="120">
        <f>+H52+J52</f>
        <v>0</v>
      </c>
      <c r="M52" s="123">
        <f>D52+E52+F52+J52+G52-L52</f>
        <v>0</v>
      </c>
    </row>
    <row r="53" spans="1:13" ht="14">
      <c r="A53" s="185" t="s">
        <v>52</v>
      </c>
      <c r="B53" s="185"/>
      <c r="C53" s="175"/>
      <c r="D53" s="136">
        <f>D50+D51+D52</f>
        <v>0</v>
      </c>
      <c r="E53" s="136">
        <f t="shared" ref="E53:M53" si="13">SUM(E50:E52)</f>
        <v>0</v>
      </c>
      <c r="F53" s="136">
        <f t="shared" si="13"/>
        <v>0</v>
      </c>
      <c r="G53" s="136">
        <f t="shared" si="13"/>
        <v>0</v>
      </c>
      <c r="H53" s="136">
        <f t="shared" si="13"/>
        <v>0</v>
      </c>
      <c r="I53" s="136">
        <f t="shared" si="13"/>
        <v>0</v>
      </c>
      <c r="J53" s="136">
        <f t="shared" si="13"/>
        <v>0</v>
      </c>
      <c r="K53" s="136">
        <f t="shared" si="13"/>
        <v>0</v>
      </c>
      <c r="L53" s="136">
        <f t="shared" si="13"/>
        <v>0</v>
      </c>
      <c r="M53" s="136">
        <f t="shared" si="13"/>
        <v>0</v>
      </c>
    </row>
    <row r="54" spans="1:13">
      <c r="A54" s="185"/>
      <c r="B54" s="185"/>
      <c r="C54" s="175"/>
      <c r="D54" s="182"/>
      <c r="E54" s="182"/>
      <c r="F54" s="182"/>
      <c r="G54" s="182"/>
      <c r="H54" s="129"/>
      <c r="I54" s="129"/>
      <c r="J54" s="182"/>
      <c r="K54" s="139"/>
      <c r="L54" s="120"/>
      <c r="M54" s="123"/>
    </row>
    <row r="55" spans="1:13">
      <c r="A55" s="183" t="s">
        <v>53</v>
      </c>
      <c r="B55" s="185"/>
      <c r="C55" s="175"/>
      <c r="D55" s="182"/>
      <c r="E55" s="182"/>
      <c r="F55" s="182"/>
      <c r="G55" s="182"/>
      <c r="H55" s="129"/>
      <c r="I55" s="129"/>
      <c r="J55" s="182"/>
      <c r="K55" s="139"/>
      <c r="L55" s="120"/>
      <c r="M55" s="123"/>
    </row>
    <row r="56" spans="1:13">
      <c r="A56" s="119"/>
      <c r="B56" s="185"/>
      <c r="C56" s="175"/>
      <c r="D56" s="182"/>
      <c r="E56" s="182"/>
      <c r="F56" s="182"/>
      <c r="G56" s="182"/>
      <c r="H56" s="129"/>
      <c r="I56" s="129"/>
      <c r="J56" s="182"/>
      <c r="K56" s="139"/>
      <c r="L56" s="120"/>
      <c r="M56" s="123"/>
    </row>
    <row r="57" spans="1:13">
      <c r="A57" s="119" t="s">
        <v>54</v>
      </c>
      <c r="B57" s="185"/>
      <c r="C57" s="178"/>
      <c r="D57" s="172"/>
      <c r="E57" s="172"/>
      <c r="F57" s="172">
        <v>0</v>
      </c>
      <c r="G57" s="172">
        <v>0</v>
      </c>
      <c r="H57" s="125">
        <f>SUM(D57:G57)</f>
        <v>0</v>
      </c>
      <c r="I57" s="125"/>
      <c r="J57" s="172">
        <v>0</v>
      </c>
      <c r="K57" s="122"/>
      <c r="L57" s="120">
        <f>+H57+J57</f>
        <v>0</v>
      </c>
      <c r="M57" s="123">
        <f>D57+E57+F57+J57+G57-L57</f>
        <v>0</v>
      </c>
    </row>
    <row r="58" spans="1:13" ht="14">
      <c r="A58" s="185" t="s">
        <v>55</v>
      </c>
      <c r="B58" s="185"/>
      <c r="C58" s="175"/>
      <c r="D58" s="136">
        <f t="shared" ref="D58:M58" si="14">SUM(D57:D57)</f>
        <v>0</v>
      </c>
      <c r="E58" s="136">
        <f t="shared" si="14"/>
        <v>0</v>
      </c>
      <c r="F58" s="136">
        <f t="shared" si="14"/>
        <v>0</v>
      </c>
      <c r="G58" s="136">
        <f t="shared" si="14"/>
        <v>0</v>
      </c>
      <c r="H58" s="136">
        <f t="shared" si="14"/>
        <v>0</v>
      </c>
      <c r="I58" s="136">
        <f t="shared" si="14"/>
        <v>0</v>
      </c>
      <c r="J58" s="136">
        <f t="shared" si="14"/>
        <v>0</v>
      </c>
      <c r="K58" s="136">
        <f t="shared" si="14"/>
        <v>0</v>
      </c>
      <c r="L58" s="136">
        <f t="shared" si="14"/>
        <v>0</v>
      </c>
      <c r="M58" s="136">
        <f t="shared" si="14"/>
        <v>0</v>
      </c>
    </row>
    <row r="59" spans="1:13">
      <c r="A59" s="185"/>
      <c r="B59" s="185"/>
      <c r="C59" s="175"/>
      <c r="D59" s="182"/>
      <c r="E59" s="182"/>
      <c r="F59" s="182"/>
      <c r="G59" s="182"/>
      <c r="H59" s="129"/>
      <c r="I59" s="129"/>
      <c r="J59" s="182"/>
      <c r="K59" s="139"/>
      <c r="L59" s="120"/>
      <c r="M59" s="123"/>
    </row>
    <row r="60" spans="1:13">
      <c r="A60" s="183" t="s">
        <v>56</v>
      </c>
      <c r="B60" s="185"/>
      <c r="C60" s="175"/>
      <c r="D60" s="182"/>
      <c r="E60" s="182"/>
      <c r="F60" s="182"/>
      <c r="G60" s="182"/>
      <c r="H60" s="129"/>
      <c r="I60" s="129"/>
      <c r="J60" s="182"/>
      <c r="K60" s="139"/>
      <c r="L60" s="120"/>
      <c r="M60" s="123"/>
    </row>
    <row r="61" spans="1:13">
      <c r="A61" s="118"/>
      <c r="B61" s="185"/>
      <c r="C61" s="175"/>
      <c r="D61" s="182"/>
      <c r="E61" s="182"/>
      <c r="F61" s="182"/>
      <c r="G61" s="182"/>
      <c r="H61" s="129"/>
      <c r="I61" s="129"/>
      <c r="J61" s="182"/>
      <c r="K61" s="139"/>
      <c r="L61" s="120"/>
      <c r="M61" s="123"/>
    </row>
    <row r="62" spans="1:13" ht="28">
      <c r="A62" s="262" t="s">
        <v>57</v>
      </c>
      <c r="B62" s="185"/>
      <c r="C62" s="178"/>
      <c r="D62" s="172">
        <v>0</v>
      </c>
      <c r="E62" s="172">
        <v>0</v>
      </c>
      <c r="F62" s="172">
        <v>0</v>
      </c>
      <c r="G62" s="172">
        <v>0</v>
      </c>
      <c r="H62" s="125">
        <f>SUM(D62:G62)</f>
        <v>0</v>
      </c>
      <c r="I62" s="125"/>
      <c r="J62" s="172">
        <v>0</v>
      </c>
      <c r="K62" s="122"/>
      <c r="L62" s="120">
        <f>+H62+J62</f>
        <v>0</v>
      </c>
      <c r="M62" s="123">
        <f t="shared" ref="M62:M65" si="15">D62+E62+F62+J62+G62-L62</f>
        <v>0</v>
      </c>
    </row>
    <row r="63" spans="1:13">
      <c r="A63" s="262" t="s">
        <v>58</v>
      </c>
      <c r="B63" s="185"/>
      <c r="C63" s="178"/>
      <c r="D63" s="172">
        <v>0</v>
      </c>
      <c r="E63" s="172">
        <v>0</v>
      </c>
      <c r="F63" s="172">
        <v>0</v>
      </c>
      <c r="G63" s="172">
        <v>0</v>
      </c>
      <c r="H63" s="125">
        <f t="shared" ref="H63:H65" si="16">SUM(D63:G63)</f>
        <v>0</v>
      </c>
      <c r="I63" s="125"/>
      <c r="J63" s="172">
        <v>0</v>
      </c>
      <c r="K63" s="122"/>
      <c r="L63" s="120">
        <f t="shared" ref="L63:L65" si="17">+H63+J63</f>
        <v>0</v>
      </c>
      <c r="M63" s="123">
        <f t="shared" si="15"/>
        <v>0</v>
      </c>
    </row>
    <row r="64" spans="1:13">
      <c r="A64" s="263" t="s">
        <v>59</v>
      </c>
      <c r="B64" s="185"/>
      <c r="C64" s="178"/>
      <c r="D64" s="172">
        <v>0</v>
      </c>
      <c r="E64" s="172">
        <v>0</v>
      </c>
      <c r="F64" s="172">
        <v>0</v>
      </c>
      <c r="G64" s="172">
        <v>0</v>
      </c>
      <c r="H64" s="125">
        <f t="shared" si="16"/>
        <v>0</v>
      </c>
      <c r="I64" s="125"/>
      <c r="J64" s="172">
        <v>0</v>
      </c>
      <c r="K64" s="122"/>
      <c r="L64" s="120">
        <f t="shared" si="17"/>
        <v>0</v>
      </c>
      <c r="M64" s="123">
        <f t="shared" si="15"/>
        <v>0</v>
      </c>
    </row>
    <row r="65" spans="1:13">
      <c r="A65" s="119" t="s">
        <v>60</v>
      </c>
      <c r="B65" s="185"/>
      <c r="C65" s="178"/>
      <c r="D65" s="172">
        <v>0</v>
      </c>
      <c r="E65" s="172">
        <v>0</v>
      </c>
      <c r="F65" s="172">
        <v>0</v>
      </c>
      <c r="G65" s="172">
        <v>0</v>
      </c>
      <c r="H65" s="125">
        <f t="shared" si="16"/>
        <v>0</v>
      </c>
      <c r="I65" s="125"/>
      <c r="J65" s="172">
        <v>0</v>
      </c>
      <c r="K65" s="122"/>
      <c r="L65" s="120">
        <f t="shared" si="17"/>
        <v>0</v>
      </c>
      <c r="M65" s="123">
        <f t="shared" si="15"/>
        <v>0</v>
      </c>
    </row>
    <row r="66" spans="1:13" ht="14">
      <c r="A66" s="185" t="s">
        <v>61</v>
      </c>
      <c r="B66" s="185"/>
      <c r="C66" s="175"/>
      <c r="D66" s="136">
        <f t="shared" ref="D66:F66" si="18">SUM(D62:D65)</f>
        <v>0</v>
      </c>
      <c r="E66" s="136">
        <f t="shared" si="18"/>
        <v>0</v>
      </c>
      <c r="F66" s="136">
        <f t="shared" si="18"/>
        <v>0</v>
      </c>
      <c r="G66" s="136">
        <f>SUM(G62:G65)</f>
        <v>0</v>
      </c>
      <c r="H66" s="136">
        <f t="shared" ref="H66:M66" si="19">SUM(H62:H65)</f>
        <v>0</v>
      </c>
      <c r="I66" s="136">
        <f t="shared" si="19"/>
        <v>0</v>
      </c>
      <c r="J66" s="136">
        <f t="shared" si="19"/>
        <v>0</v>
      </c>
      <c r="K66" s="136">
        <f t="shared" si="19"/>
        <v>0</v>
      </c>
      <c r="L66" s="136">
        <f t="shared" si="19"/>
        <v>0</v>
      </c>
      <c r="M66" s="136">
        <f t="shared" si="19"/>
        <v>0</v>
      </c>
    </row>
    <row r="67" spans="1:13">
      <c r="A67" s="185"/>
      <c r="B67" s="185"/>
      <c r="C67" s="175"/>
      <c r="D67" s="182"/>
      <c r="E67" s="182"/>
      <c r="F67" s="182"/>
      <c r="G67" s="182"/>
      <c r="H67" s="129"/>
      <c r="I67" s="129"/>
      <c r="J67" s="182"/>
      <c r="K67" s="139"/>
      <c r="L67" s="120"/>
      <c r="M67" s="123"/>
    </row>
    <row r="68" spans="1:13">
      <c r="A68" s="183" t="s">
        <v>62</v>
      </c>
      <c r="B68" s="185"/>
      <c r="C68" s="175"/>
      <c r="D68" s="182"/>
      <c r="E68" s="182"/>
      <c r="F68" s="182"/>
      <c r="G68" s="182"/>
      <c r="H68" s="129"/>
      <c r="I68" s="129"/>
      <c r="J68" s="182"/>
      <c r="K68" s="139"/>
      <c r="L68" s="120"/>
      <c r="M68" s="123"/>
    </row>
    <row r="69" spans="1:13">
      <c r="A69" s="118"/>
      <c r="B69" s="185"/>
      <c r="C69" s="175"/>
      <c r="D69" s="182"/>
      <c r="E69" s="182"/>
      <c r="F69" s="182"/>
      <c r="G69" s="182"/>
      <c r="H69" s="129"/>
      <c r="I69" s="129"/>
      <c r="J69" s="182"/>
      <c r="K69" s="139"/>
      <c r="L69" s="120"/>
      <c r="M69" s="123"/>
    </row>
    <row r="70" spans="1:13">
      <c r="A70" s="119" t="s">
        <v>63</v>
      </c>
      <c r="B70" s="185"/>
      <c r="C70" s="178"/>
      <c r="D70" s="172"/>
      <c r="E70" s="172"/>
      <c r="F70" s="172">
        <v>0</v>
      </c>
      <c r="G70" s="172">
        <v>0</v>
      </c>
      <c r="H70" s="125">
        <f>SUM(D70:G70)</f>
        <v>0</v>
      </c>
      <c r="I70" s="125"/>
      <c r="J70" s="172"/>
      <c r="K70" s="122"/>
      <c r="L70" s="120">
        <f>+H70+J70</f>
        <v>0</v>
      </c>
      <c r="M70" s="123">
        <f>D70+E70+F70+J70+G70-L70</f>
        <v>0</v>
      </c>
    </row>
    <row r="71" spans="1:13">
      <c r="A71" s="119" t="s">
        <v>64</v>
      </c>
      <c r="B71" s="185"/>
      <c r="C71" s="178"/>
      <c r="D71" s="172">
        <v>0</v>
      </c>
      <c r="E71" s="172">
        <v>0</v>
      </c>
      <c r="F71" s="172">
        <v>0</v>
      </c>
      <c r="G71" s="172">
        <v>0</v>
      </c>
      <c r="H71" s="125">
        <f>SUM(D71:G71)</f>
        <v>0</v>
      </c>
      <c r="I71" s="125"/>
      <c r="J71" s="172">
        <v>0</v>
      </c>
      <c r="K71" s="122"/>
      <c r="L71" s="120">
        <f>+H71+J71</f>
        <v>0</v>
      </c>
      <c r="M71" s="123">
        <f>D71+E71+F71+J71+G71-L71</f>
        <v>0</v>
      </c>
    </row>
    <row r="72" spans="1:13">
      <c r="A72" s="119" t="s">
        <v>65</v>
      </c>
      <c r="B72" s="185"/>
      <c r="C72" s="178"/>
      <c r="D72" s="172">
        <v>0</v>
      </c>
      <c r="E72" s="172">
        <v>0</v>
      </c>
      <c r="F72" s="172">
        <v>0</v>
      </c>
      <c r="G72" s="172">
        <v>0</v>
      </c>
      <c r="H72" s="125">
        <f>SUM(D72:G72)</f>
        <v>0</v>
      </c>
      <c r="I72" s="125"/>
      <c r="J72" s="172">
        <v>0</v>
      </c>
      <c r="K72" s="122"/>
      <c r="L72" s="120">
        <f>+H72+J72</f>
        <v>0</v>
      </c>
      <c r="M72" s="123">
        <f>D72+E72+F72+J72+G72-L72</f>
        <v>0</v>
      </c>
    </row>
    <row r="73" spans="1:13" ht="14">
      <c r="A73" s="185" t="s">
        <v>66</v>
      </c>
      <c r="B73" s="185"/>
      <c r="C73" s="175"/>
      <c r="D73" s="136">
        <f t="shared" ref="D73:M73" si="20">SUM(D70:D72)</f>
        <v>0</v>
      </c>
      <c r="E73" s="136">
        <f t="shared" si="20"/>
        <v>0</v>
      </c>
      <c r="F73" s="136">
        <f t="shared" si="20"/>
        <v>0</v>
      </c>
      <c r="G73" s="136">
        <f t="shared" si="20"/>
        <v>0</v>
      </c>
      <c r="H73" s="136">
        <f t="shared" si="20"/>
        <v>0</v>
      </c>
      <c r="I73" s="136">
        <f t="shared" si="20"/>
        <v>0</v>
      </c>
      <c r="J73" s="136">
        <f t="shared" si="20"/>
        <v>0</v>
      </c>
      <c r="K73" s="136">
        <f t="shared" si="20"/>
        <v>0</v>
      </c>
      <c r="L73" s="136">
        <f t="shared" si="20"/>
        <v>0</v>
      </c>
      <c r="M73" s="136">
        <f t="shared" si="20"/>
        <v>0</v>
      </c>
    </row>
    <row r="74" spans="1:13">
      <c r="A74" s="185"/>
      <c r="B74" s="185"/>
      <c r="C74" s="175"/>
      <c r="D74" s="182"/>
      <c r="E74" s="182"/>
      <c r="F74" s="182"/>
      <c r="G74" s="182"/>
      <c r="H74" s="129"/>
      <c r="I74" s="129"/>
      <c r="J74" s="182"/>
      <c r="K74" s="139"/>
      <c r="L74" s="120"/>
      <c r="M74" s="123"/>
    </row>
    <row r="75" spans="1:13">
      <c r="A75" s="185" t="s">
        <v>67</v>
      </c>
      <c r="B75" s="185"/>
      <c r="C75" s="175"/>
      <c r="D75" s="129">
        <f>D73+D66+D58+D53+D46+D39+D32+D18+D27</f>
        <v>0</v>
      </c>
      <c r="E75" s="129">
        <f>E73+E66+E58+E53+E46+E39+E32+E18+E27</f>
        <v>0</v>
      </c>
      <c r="F75" s="129">
        <f>F73+F66+F58+F53+F46+F39+F32+F18+F27</f>
        <v>0</v>
      </c>
      <c r="G75" s="129">
        <f>G73+G66+G58+G53+G46+G39+G32+G18+G27</f>
        <v>0</v>
      </c>
      <c r="H75" s="129">
        <f>H73+H66+H58+H53+H46+H39+H32+H18+H27</f>
        <v>0</v>
      </c>
      <c r="I75" s="129"/>
      <c r="J75" s="129">
        <f>J73+J66+J58+J53+J46+J39+J32+J27+J18</f>
        <v>0</v>
      </c>
      <c r="K75" s="129" t="e">
        <f>K73+K66+K58+K53+K46+K39+K32+#REF!+K18</f>
        <v>#REF!</v>
      </c>
      <c r="L75" s="129">
        <f>L73+L66+L58+L53+L46+L39+L32+L27+L18</f>
        <v>0</v>
      </c>
      <c r="M75" s="123">
        <f t="shared" ref="M75" si="21">D75+E75+F75+J75+G75-L75</f>
        <v>0</v>
      </c>
    </row>
    <row r="76" spans="1:13">
      <c r="A76" s="174"/>
      <c r="B76" s="174"/>
      <c r="C76" s="174"/>
      <c r="D76" s="177"/>
      <c r="E76" s="177"/>
      <c r="F76" s="177"/>
      <c r="G76" s="177"/>
      <c r="H76" s="125"/>
      <c r="I76" s="125"/>
      <c r="J76" s="177"/>
      <c r="K76" s="122"/>
      <c r="L76" s="120"/>
      <c r="M76" s="123">
        <f t="shared" ref="M76:M78" si="22">D76+E76+F76+J76+G76-L76</f>
        <v>0</v>
      </c>
    </row>
    <row r="77" spans="1:13">
      <c r="A77" s="186" t="s">
        <v>68</v>
      </c>
      <c r="B77" s="187"/>
      <c r="C77" s="188">
        <v>0</v>
      </c>
      <c r="D77" s="120">
        <f>ROUND(+D75*$C$77,2)</f>
        <v>0</v>
      </c>
      <c r="E77" s="120">
        <f t="shared" ref="E77:L77" si="23">ROUND(+E75*$C$77,2)</f>
        <v>0</v>
      </c>
      <c r="F77" s="120">
        <f t="shared" si="23"/>
        <v>0</v>
      </c>
      <c r="G77" s="120">
        <f>ROUND(+G75*$C$77,2)</f>
        <v>0</v>
      </c>
      <c r="H77" s="120">
        <f>ROUND(+H75*$C$77,2)</f>
        <v>0</v>
      </c>
      <c r="I77" s="120"/>
      <c r="J77" s="120">
        <f t="shared" si="23"/>
        <v>0</v>
      </c>
      <c r="K77" s="120" t="e">
        <f t="shared" si="23"/>
        <v>#REF!</v>
      </c>
      <c r="L77" s="120">
        <f t="shared" si="23"/>
        <v>0</v>
      </c>
      <c r="M77" s="123">
        <f t="shared" si="22"/>
        <v>0</v>
      </c>
    </row>
    <row r="78" spans="1:13" ht="15" thickBot="1">
      <c r="A78" s="189"/>
      <c r="B78" s="189"/>
      <c r="C78" s="190"/>
      <c r="D78" s="177"/>
      <c r="E78" s="177"/>
      <c r="F78" s="177"/>
      <c r="G78" s="177"/>
      <c r="H78" s="125"/>
      <c r="I78" s="125"/>
      <c r="J78" s="177"/>
      <c r="K78" s="122"/>
      <c r="L78" s="120"/>
      <c r="M78" s="123">
        <f t="shared" si="22"/>
        <v>0</v>
      </c>
    </row>
    <row r="79" spans="1:13" thickBot="1">
      <c r="A79" s="416" t="s">
        <v>69</v>
      </c>
      <c r="B79" s="418"/>
      <c r="C79" s="419"/>
      <c r="D79" s="417">
        <f t="shared" ref="D79:M79" si="24">+D77+D75</f>
        <v>0</v>
      </c>
      <c r="E79" s="417">
        <f t="shared" si="24"/>
        <v>0</v>
      </c>
      <c r="F79" s="417">
        <f t="shared" si="24"/>
        <v>0</v>
      </c>
      <c r="G79" s="417">
        <f>+G77+G75</f>
        <v>0</v>
      </c>
      <c r="H79" s="417">
        <f t="shared" si="24"/>
        <v>0</v>
      </c>
      <c r="I79" s="417"/>
      <c r="J79" s="417">
        <f t="shared" si="24"/>
        <v>0</v>
      </c>
      <c r="K79" s="417" t="e">
        <f t="shared" si="24"/>
        <v>#REF!</v>
      </c>
      <c r="L79" s="417">
        <f t="shared" si="24"/>
        <v>0</v>
      </c>
      <c r="M79" s="417">
        <f t="shared" si="24"/>
        <v>0</v>
      </c>
    </row>
  </sheetData>
  <mergeCells count="5">
    <mergeCell ref="B5:K5"/>
    <mergeCell ref="B6:K6"/>
    <mergeCell ref="B7:K7"/>
    <mergeCell ref="B8:K8"/>
    <mergeCell ref="B9:K9"/>
  </mergeCells>
  <phoneticPr fontId="0" type="noConversion"/>
  <printOptions horizontalCentered="1" verticalCentered="1"/>
  <pageMargins left="0" right="0" top="0.78740157480314965" bottom="0.59055118110236227" header="0" footer="0"/>
  <pageSetup scale="51" orientation="portrait" horizontalDpi="4294967292" verticalDpi="4294967292" r:id="rId1"/>
  <headerFooter alignWithMargins="0">
    <oddFooter xml:space="preserve">&amp;CConservation International
</oddFooter>
  </headerFooter>
  <ignoredErrors>
    <ignoredError sqref="K77 K79" evalError="1"/>
    <ignoredError sqref="K75" evalError="1" formula="1"/>
    <ignoredError sqref="I39" formula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9"/>
  <sheetViews>
    <sheetView workbookViewId="0">
      <selection activeCell="I26" sqref="I26"/>
    </sheetView>
  </sheetViews>
  <sheetFormatPr defaultRowHeight="15.5"/>
  <cols>
    <col min="1" max="1" width="6.765625" customWidth="1"/>
    <col min="2" max="2" width="10.3046875" customWidth="1"/>
    <col min="5" max="5" width="10.69140625" customWidth="1"/>
    <col min="7" max="8" width="10" customWidth="1"/>
  </cols>
  <sheetData>
    <row r="1" spans="1:8" s="291" customFormat="1">
      <c r="A1" s="291" t="s">
        <v>127</v>
      </c>
    </row>
    <row r="3" spans="1:8" ht="15" customHeight="1">
      <c r="A3" s="441" t="s">
        <v>84</v>
      </c>
      <c r="B3" s="442" t="s">
        <v>98</v>
      </c>
      <c r="C3" s="443" t="s">
        <v>128</v>
      </c>
      <c r="D3" s="440" t="s">
        <v>129</v>
      </c>
      <c r="E3" s="444" t="s">
        <v>130</v>
      </c>
      <c r="F3" s="445" t="s">
        <v>131</v>
      </c>
      <c r="G3" s="440" t="s">
        <v>132</v>
      </c>
      <c r="H3" s="440" t="s">
        <v>133</v>
      </c>
    </row>
    <row r="4" spans="1:8" ht="15" customHeight="1">
      <c r="A4" s="441"/>
      <c r="B4" s="442"/>
      <c r="C4" s="443"/>
      <c r="D4" s="440"/>
      <c r="E4" s="444"/>
      <c r="F4" s="445"/>
      <c r="G4" s="440"/>
      <c r="H4" s="440"/>
    </row>
    <row r="5" spans="1:8">
      <c r="A5" s="292"/>
      <c r="B5" s="293"/>
      <c r="C5" s="293"/>
      <c r="D5" s="294"/>
      <c r="E5" s="295"/>
      <c r="F5" s="296"/>
      <c r="G5" s="297"/>
      <c r="H5" s="297"/>
    </row>
    <row r="6" spans="1:8">
      <c r="A6" s="298"/>
      <c r="B6" s="299"/>
      <c r="C6" s="299"/>
      <c r="D6" s="300"/>
      <c r="E6" s="301"/>
      <c r="F6" s="302"/>
      <c r="G6" s="303"/>
      <c r="H6" s="303"/>
    </row>
    <row r="7" spans="1:8">
      <c r="A7" s="292"/>
      <c r="B7" s="293"/>
      <c r="C7" s="293"/>
      <c r="D7" s="294"/>
      <c r="E7" s="295"/>
      <c r="F7" s="296"/>
      <c r="G7" s="297"/>
      <c r="H7" s="297"/>
    </row>
    <row r="8" spans="1:8">
      <c r="A8" s="298"/>
      <c r="B8" s="299"/>
      <c r="C8" s="299"/>
      <c r="D8" s="300"/>
      <c r="E8" s="301"/>
      <c r="F8" s="302"/>
      <c r="G8" s="303"/>
      <c r="H8" s="303"/>
    </row>
    <row r="9" spans="1:8">
      <c r="A9" s="292"/>
      <c r="B9" s="293"/>
      <c r="C9" s="293"/>
      <c r="D9" s="294"/>
      <c r="E9" s="295"/>
      <c r="F9" s="296"/>
      <c r="G9" s="297"/>
      <c r="H9" s="297"/>
    </row>
    <row r="10" spans="1:8">
      <c r="A10" s="298"/>
      <c r="B10" s="299"/>
      <c r="C10" s="299"/>
      <c r="D10" s="300"/>
      <c r="E10" s="301"/>
      <c r="F10" s="302"/>
      <c r="G10" s="303"/>
      <c r="H10" s="303"/>
    </row>
    <row r="11" spans="1:8">
      <c r="A11" s="292"/>
      <c r="B11" s="293"/>
      <c r="C11" s="293"/>
      <c r="D11" s="294"/>
      <c r="E11" s="295"/>
      <c r="F11" s="296"/>
      <c r="G11" s="297"/>
      <c r="H11" s="297"/>
    </row>
    <row r="12" spans="1:8">
      <c r="A12" s="298"/>
      <c r="B12" s="299"/>
      <c r="C12" s="299"/>
      <c r="D12" s="300"/>
      <c r="E12" s="301"/>
      <c r="F12" s="302"/>
      <c r="G12" s="303"/>
      <c r="H12" s="303"/>
    </row>
    <row r="13" spans="1:8">
      <c r="A13" s="292"/>
      <c r="B13" s="293"/>
      <c r="C13" s="293"/>
      <c r="D13" s="294"/>
      <c r="E13" s="295"/>
      <c r="F13" s="296"/>
      <c r="G13" s="297"/>
      <c r="H13" s="297"/>
    </row>
    <row r="14" spans="1:8">
      <c r="A14" s="298"/>
      <c r="B14" s="299"/>
      <c r="C14" s="299"/>
      <c r="D14" s="300"/>
      <c r="E14" s="301"/>
      <c r="F14" s="302"/>
      <c r="G14" s="303"/>
      <c r="H14" s="303"/>
    </row>
    <row r="15" spans="1:8">
      <c r="A15" s="292"/>
      <c r="B15" s="293"/>
      <c r="C15" s="293"/>
      <c r="D15" s="294"/>
      <c r="E15" s="295"/>
      <c r="F15" s="296"/>
      <c r="G15" s="297"/>
      <c r="H15" s="297"/>
    </row>
    <row r="16" spans="1:8">
      <c r="A16" s="298"/>
      <c r="B16" s="299"/>
      <c r="C16" s="299"/>
      <c r="D16" s="300"/>
      <c r="E16" s="301"/>
      <c r="F16" s="302"/>
      <c r="G16" s="303"/>
      <c r="H16" s="303"/>
    </row>
    <row r="17" spans="1:8">
      <c r="A17" s="292"/>
      <c r="B17" s="293"/>
      <c r="C17" s="293"/>
      <c r="D17" s="294"/>
      <c r="E17" s="295"/>
      <c r="F17" s="296"/>
      <c r="G17" s="297"/>
      <c r="H17" s="297"/>
    </row>
    <row r="18" spans="1:8">
      <c r="A18" s="298"/>
      <c r="B18" s="299"/>
      <c r="C18" s="299"/>
      <c r="D18" s="300"/>
      <c r="E18" s="301"/>
      <c r="F18" s="302"/>
      <c r="G18" s="303"/>
      <c r="H18" s="303"/>
    </row>
    <row r="19" spans="1:8">
      <c r="A19" s="304" t="s">
        <v>89</v>
      </c>
      <c r="B19" s="305"/>
      <c r="C19" s="305"/>
      <c r="D19" s="306"/>
      <c r="E19" s="307"/>
      <c r="F19" s="305"/>
      <c r="G19" s="306">
        <f>SUM(G5:G18)</f>
        <v>0</v>
      </c>
      <c r="H19" s="306">
        <f>SUM(H5:H18)</f>
        <v>0</v>
      </c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9"/>
  <sheetViews>
    <sheetView workbookViewId="0">
      <selection activeCell="H6" sqref="H6"/>
    </sheetView>
  </sheetViews>
  <sheetFormatPr defaultRowHeight="15.5"/>
  <cols>
    <col min="1" max="1" width="13.4609375" customWidth="1"/>
    <col min="2" max="2" width="17.53515625" customWidth="1"/>
  </cols>
  <sheetData>
    <row r="1" spans="1:5">
      <c r="A1" s="291" t="s">
        <v>134</v>
      </c>
      <c r="B1" s="291"/>
      <c r="C1" s="291"/>
      <c r="D1" s="291"/>
      <c r="E1" s="291"/>
    </row>
    <row r="3" spans="1:5" ht="15" customHeight="1">
      <c r="A3" s="450" t="s">
        <v>135</v>
      </c>
      <c r="B3" s="442" t="s">
        <v>98</v>
      </c>
      <c r="C3" s="443" t="s">
        <v>136</v>
      </c>
      <c r="D3" s="440" t="s">
        <v>87</v>
      </c>
      <c r="E3" s="440" t="s">
        <v>10</v>
      </c>
    </row>
    <row r="4" spans="1:5" ht="15" customHeight="1">
      <c r="A4" s="450"/>
      <c r="B4" s="442"/>
      <c r="C4" s="443"/>
      <c r="D4" s="440"/>
      <c r="E4" s="440"/>
    </row>
    <row r="5" spans="1:5">
      <c r="A5" s="292"/>
      <c r="B5" s="293"/>
      <c r="C5" s="293"/>
      <c r="D5" s="294"/>
      <c r="E5" s="297"/>
    </row>
    <row r="6" spans="1:5">
      <c r="A6" s="298"/>
      <c r="B6" s="299"/>
      <c r="C6" s="299"/>
      <c r="D6" s="300"/>
      <c r="E6" s="303"/>
    </row>
    <row r="7" spans="1:5">
      <c r="A7" s="292"/>
      <c r="B7" s="293"/>
      <c r="C7" s="293"/>
      <c r="D7" s="294"/>
      <c r="E7" s="297"/>
    </row>
    <row r="8" spans="1:5">
      <c r="A8" s="298"/>
      <c r="B8" s="299"/>
      <c r="C8" s="299"/>
      <c r="D8" s="300"/>
      <c r="E8" s="303"/>
    </row>
    <row r="9" spans="1:5">
      <c r="A9" s="292"/>
      <c r="B9" s="293"/>
      <c r="C9" s="293"/>
      <c r="D9" s="294"/>
      <c r="E9" s="297"/>
    </row>
    <row r="10" spans="1:5">
      <c r="A10" s="298"/>
      <c r="B10" s="299"/>
      <c r="C10" s="299"/>
      <c r="D10" s="300"/>
      <c r="E10" s="303"/>
    </row>
    <row r="11" spans="1:5">
      <c r="A11" s="292"/>
      <c r="B11" s="293"/>
      <c r="C11" s="293"/>
      <c r="D11" s="294"/>
      <c r="E11" s="297"/>
    </row>
    <row r="12" spans="1:5">
      <c r="A12" s="298"/>
      <c r="B12" s="299"/>
      <c r="C12" s="299"/>
      <c r="D12" s="300"/>
      <c r="E12" s="303"/>
    </row>
    <row r="13" spans="1:5">
      <c r="A13" s="292"/>
      <c r="B13" s="293"/>
      <c r="C13" s="293"/>
      <c r="D13" s="294"/>
      <c r="E13" s="297"/>
    </row>
    <row r="14" spans="1:5">
      <c r="A14" s="298"/>
      <c r="B14" s="299"/>
      <c r="C14" s="299"/>
      <c r="D14" s="300"/>
      <c r="E14" s="303"/>
    </row>
    <row r="15" spans="1:5">
      <c r="A15" s="292"/>
      <c r="B15" s="293"/>
      <c r="C15" s="293"/>
      <c r="D15" s="294"/>
      <c r="E15" s="297"/>
    </row>
    <row r="16" spans="1:5">
      <c r="A16" s="298"/>
      <c r="B16" s="299"/>
      <c r="C16" s="299"/>
      <c r="D16" s="300"/>
      <c r="E16" s="303"/>
    </row>
    <row r="17" spans="1:5">
      <c r="A17" s="292"/>
      <c r="B17" s="293"/>
      <c r="C17" s="293"/>
      <c r="D17" s="294"/>
      <c r="E17" s="297"/>
    </row>
    <row r="18" spans="1:5">
      <c r="A18" s="298"/>
      <c r="B18" s="299"/>
      <c r="C18" s="299"/>
      <c r="D18" s="300"/>
      <c r="E18" s="303"/>
    </row>
    <row r="19" spans="1:5">
      <c r="A19" s="304" t="s">
        <v>89</v>
      </c>
      <c r="B19" s="305"/>
      <c r="C19" s="305"/>
      <c r="D19" s="306"/>
      <c r="E19" s="306">
        <f>SUM(E5:E18)</f>
        <v>0</v>
      </c>
    </row>
  </sheetData>
  <mergeCells count="5">
    <mergeCell ref="E3:E4"/>
    <mergeCell ref="A3:A4"/>
    <mergeCell ref="B3:B4"/>
    <mergeCell ref="C3:C4"/>
    <mergeCell ref="D3:D4"/>
  </mergeCells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80"/>
  <sheetViews>
    <sheetView showGridLines="0" topLeftCell="A5" workbookViewId="0">
      <selection activeCell="D12" sqref="D12"/>
    </sheetView>
  </sheetViews>
  <sheetFormatPr defaultColWidth="8.69140625" defaultRowHeight="15.5"/>
  <cols>
    <col min="1" max="1" width="30.84375" style="224" customWidth="1"/>
    <col min="2" max="5" width="8.69140625" style="222"/>
  </cols>
  <sheetData>
    <row r="1" spans="1:7">
      <c r="A1" s="259" t="s">
        <v>137</v>
      </c>
    </row>
    <row r="2" spans="1:7">
      <c r="A2" s="257" t="s">
        <v>2</v>
      </c>
      <c r="B2" s="257"/>
    </row>
    <row r="3" spans="1:7">
      <c r="A3" s="257" t="s">
        <v>5</v>
      </c>
      <c r="B3" s="266"/>
    </row>
    <row r="4" spans="1:7">
      <c r="A4" s="223"/>
    </row>
    <row r="5" spans="1:7">
      <c r="B5" s="225"/>
      <c r="C5" s="225"/>
      <c r="D5" s="225"/>
      <c r="E5" s="226"/>
    </row>
    <row r="6" spans="1:7">
      <c r="B6" s="227" t="s">
        <v>138</v>
      </c>
      <c r="C6" s="227" t="s">
        <v>139</v>
      </c>
      <c r="D6" s="227" t="s">
        <v>140</v>
      </c>
      <c r="E6" s="228" t="s">
        <v>89</v>
      </c>
    </row>
    <row r="7" spans="1:7">
      <c r="A7" s="222"/>
      <c r="B7" s="226"/>
      <c r="C7" s="226"/>
      <c r="D7" s="226"/>
      <c r="E7" s="226"/>
    </row>
    <row r="8" spans="1:7">
      <c r="A8" s="229"/>
      <c r="B8" s="230"/>
      <c r="C8" s="231"/>
      <c r="D8" s="231"/>
      <c r="E8" s="232"/>
    </row>
    <row r="9" spans="1:7">
      <c r="A9" s="258" t="s">
        <v>141</v>
      </c>
      <c r="B9" s="234"/>
      <c r="C9" s="235"/>
      <c r="D9" s="235"/>
      <c r="E9" s="236"/>
    </row>
    <row r="10" spans="1:7">
      <c r="A10" s="229"/>
      <c r="B10" s="230"/>
      <c r="C10" s="231"/>
      <c r="D10" s="231"/>
      <c r="E10" s="232"/>
    </row>
    <row r="11" spans="1:7">
      <c r="A11" s="251" t="s">
        <v>22</v>
      </c>
      <c r="B11" s="238">
        <v>0</v>
      </c>
      <c r="C11" s="238">
        <v>0</v>
      </c>
      <c r="D11" s="238">
        <v>0</v>
      </c>
      <c r="E11" s="239">
        <f t="shared" ref="E11:E22" si="0">SUM(B11:D11)</f>
        <v>0</v>
      </c>
    </row>
    <row r="12" spans="1:7">
      <c r="A12" s="251" t="s">
        <v>28</v>
      </c>
      <c r="B12" s="239">
        <v>0</v>
      </c>
      <c r="C12" s="238">
        <v>0</v>
      </c>
      <c r="D12" s="238">
        <v>0</v>
      </c>
      <c r="E12" s="239">
        <f t="shared" si="0"/>
        <v>0</v>
      </c>
    </row>
    <row r="13" spans="1:7">
      <c r="A13" s="252" t="s">
        <v>142</v>
      </c>
      <c r="B13" s="239">
        <v>0</v>
      </c>
      <c r="C13" s="239">
        <v>0</v>
      </c>
      <c r="D13" s="239">
        <v>0</v>
      </c>
      <c r="E13" s="239">
        <f t="shared" si="0"/>
        <v>0</v>
      </c>
    </row>
    <row r="14" spans="1:7">
      <c r="A14" s="251" t="s">
        <v>143</v>
      </c>
      <c r="B14" s="239">
        <v>0</v>
      </c>
      <c r="C14" s="238">
        <v>0</v>
      </c>
      <c r="D14" s="238">
        <v>0</v>
      </c>
      <c r="E14" s="239">
        <f t="shared" si="0"/>
        <v>0</v>
      </c>
      <c r="G14" s="241"/>
    </row>
    <row r="15" spans="1:7">
      <c r="A15" s="252" t="s">
        <v>43</v>
      </c>
      <c r="B15" s="239">
        <v>0</v>
      </c>
      <c r="C15" s="238">
        <v>0</v>
      </c>
      <c r="D15" s="238">
        <v>0</v>
      </c>
      <c r="E15" s="239">
        <f t="shared" si="0"/>
        <v>0</v>
      </c>
      <c r="G15" s="242"/>
    </row>
    <row r="16" spans="1:7">
      <c r="A16" s="253" t="s">
        <v>48</v>
      </c>
      <c r="B16" s="239">
        <v>0</v>
      </c>
      <c r="C16" s="239">
        <v>0</v>
      </c>
      <c r="D16" s="239">
        <v>0</v>
      </c>
      <c r="E16" s="239">
        <f t="shared" si="0"/>
        <v>0</v>
      </c>
    </row>
    <row r="17" spans="1:6">
      <c r="A17" s="252" t="s">
        <v>144</v>
      </c>
      <c r="B17" s="239">
        <v>0</v>
      </c>
      <c r="C17" s="238">
        <v>0</v>
      </c>
      <c r="D17" s="238">
        <v>0</v>
      </c>
      <c r="E17" s="239">
        <f t="shared" si="0"/>
        <v>0</v>
      </c>
    </row>
    <row r="18" spans="1:6">
      <c r="A18" s="254" t="s">
        <v>56</v>
      </c>
      <c r="B18" s="239">
        <v>0</v>
      </c>
      <c r="C18" s="238">
        <v>0</v>
      </c>
      <c r="D18" s="238">
        <v>0</v>
      </c>
      <c r="E18" s="239">
        <f t="shared" si="0"/>
        <v>0</v>
      </c>
    </row>
    <row r="19" spans="1:6">
      <c r="A19" s="253" t="s">
        <v>62</v>
      </c>
      <c r="B19" s="239">
        <v>0</v>
      </c>
      <c r="C19" s="238">
        <v>0</v>
      </c>
      <c r="D19" s="238">
        <v>0</v>
      </c>
      <c r="E19" s="239">
        <f t="shared" si="0"/>
        <v>0</v>
      </c>
    </row>
    <row r="20" spans="1:6">
      <c r="A20" s="255"/>
      <c r="B20" s="239">
        <v>0</v>
      </c>
      <c r="C20" s="239">
        <v>0</v>
      </c>
      <c r="D20" s="239">
        <v>0</v>
      </c>
      <c r="E20" s="239">
        <f t="shared" si="0"/>
        <v>0</v>
      </c>
    </row>
    <row r="21" spans="1:6">
      <c r="B21" s="239">
        <v>0</v>
      </c>
      <c r="C21" s="238">
        <v>0</v>
      </c>
      <c r="D21" s="238">
        <v>0</v>
      </c>
      <c r="E21" s="239">
        <f t="shared" si="0"/>
        <v>0</v>
      </c>
    </row>
    <row r="22" spans="1:6" ht="16" thickBot="1">
      <c r="A22" s="243"/>
      <c r="B22" s="408"/>
      <c r="C22" s="408"/>
      <c r="D22" s="409"/>
      <c r="E22" s="408">
        <f t="shared" si="0"/>
        <v>0</v>
      </c>
    </row>
    <row r="23" spans="1:6">
      <c r="A23" s="223"/>
      <c r="B23" s="239"/>
      <c r="C23" s="239"/>
      <c r="D23" s="240"/>
      <c r="E23" s="239"/>
    </row>
    <row r="24" spans="1:6">
      <c r="A24" s="251" t="s">
        <v>69</v>
      </c>
      <c r="B24" s="239">
        <f>SUM(B11:B22)</f>
        <v>0</v>
      </c>
      <c r="C24" s="239">
        <f>SUM(C11:C22)</f>
        <v>0</v>
      </c>
      <c r="D24" s="239">
        <f>SUM(D11:D22)</f>
        <v>0</v>
      </c>
      <c r="E24" s="238">
        <f>SUM(B24:D24)</f>
        <v>0</v>
      </c>
    </row>
    <row r="25" spans="1:6">
      <c r="A25" s="223"/>
      <c r="B25" s="239"/>
      <c r="C25" s="239"/>
      <c r="D25" s="239"/>
      <c r="E25" s="238"/>
    </row>
    <row r="26" spans="1:6">
      <c r="A26" s="244" t="s">
        <v>145</v>
      </c>
      <c r="B26" s="239"/>
      <c r="C26" s="239"/>
      <c r="D26" s="239"/>
      <c r="E26" s="239">
        <f>+E24*'[2]Budget Worksheet'!B91</f>
        <v>0</v>
      </c>
    </row>
    <row r="27" spans="1:6" ht="16" thickBot="1">
      <c r="A27" s="233"/>
      <c r="B27" s="239"/>
      <c r="C27" s="239"/>
      <c r="D27" s="239"/>
      <c r="E27" s="239"/>
    </row>
    <row r="28" spans="1:6" ht="16" thickBot="1">
      <c r="A28" s="257" t="s">
        <v>146</v>
      </c>
      <c r="B28" s="423">
        <f>+B24+B26</f>
        <v>0</v>
      </c>
      <c r="C28" s="423">
        <f>+C24+C26</f>
        <v>0</v>
      </c>
      <c r="D28" s="423">
        <f>+D24+D26</f>
        <v>0</v>
      </c>
      <c r="E28" s="423">
        <f>+E26+E24</f>
        <v>0</v>
      </c>
      <c r="F28" s="245"/>
    </row>
    <row r="29" spans="1:6">
      <c r="A29" s="237"/>
      <c r="B29" s="246"/>
      <c r="C29" s="247"/>
      <c r="D29" s="247"/>
      <c r="E29" s="247"/>
    </row>
    <row r="30" spans="1:6" ht="16" thickBot="1">
      <c r="A30" s="237"/>
      <c r="B30" s="225"/>
      <c r="E30" s="247"/>
    </row>
    <row r="31" spans="1:6" ht="16" thickBot="1">
      <c r="A31" s="256" t="s">
        <v>147</v>
      </c>
      <c r="B31" s="248"/>
      <c r="E31" s="424">
        <f>+E28</f>
        <v>0</v>
      </c>
    </row>
    <row r="32" spans="1:6">
      <c r="A32" s="222"/>
    </row>
    <row r="33" spans="1:1">
      <c r="A33" s="222"/>
    </row>
    <row r="34" spans="1:1">
      <c r="A34" s="222"/>
    </row>
    <row r="35" spans="1:1">
      <c r="A35" s="222"/>
    </row>
    <row r="36" spans="1:1">
      <c r="A36" s="222"/>
    </row>
    <row r="37" spans="1:1">
      <c r="A37" s="222"/>
    </row>
    <row r="38" spans="1:1">
      <c r="A38" s="222"/>
    </row>
    <row r="39" spans="1:1">
      <c r="A39" s="222"/>
    </row>
    <row r="40" spans="1:1">
      <c r="A40" s="222"/>
    </row>
    <row r="41" spans="1:1">
      <c r="A41" s="222"/>
    </row>
    <row r="42" spans="1:1">
      <c r="A42" s="222"/>
    </row>
    <row r="43" spans="1:1">
      <c r="A43" s="222"/>
    </row>
    <row r="44" spans="1:1">
      <c r="A44" s="222"/>
    </row>
    <row r="45" spans="1:1">
      <c r="A45" s="222"/>
    </row>
    <row r="46" spans="1:1">
      <c r="A46" s="222"/>
    </row>
    <row r="47" spans="1:1">
      <c r="A47" s="222"/>
    </row>
    <row r="48" spans="1:1">
      <c r="A48" s="222"/>
    </row>
    <row r="49" spans="1:1">
      <c r="A49" s="222"/>
    </row>
    <row r="50" spans="1:1">
      <c r="A50" s="222"/>
    </row>
    <row r="51" spans="1:1">
      <c r="A51" s="222"/>
    </row>
    <row r="52" spans="1:1">
      <c r="A52" s="222"/>
    </row>
    <row r="53" spans="1:1">
      <c r="A53" s="222"/>
    </row>
    <row r="54" spans="1:1">
      <c r="A54" s="222"/>
    </row>
    <row r="55" spans="1:1">
      <c r="A55" s="222"/>
    </row>
    <row r="56" spans="1:1">
      <c r="A56" s="222"/>
    </row>
    <row r="57" spans="1:1">
      <c r="A57" s="222"/>
    </row>
    <row r="58" spans="1:1">
      <c r="A58" s="222"/>
    </row>
    <row r="59" spans="1:1">
      <c r="A59" s="222"/>
    </row>
    <row r="60" spans="1:1">
      <c r="A60" s="222"/>
    </row>
    <row r="61" spans="1:1">
      <c r="A61" s="222"/>
    </row>
    <row r="62" spans="1:1">
      <c r="A62" s="222"/>
    </row>
    <row r="63" spans="1:1">
      <c r="A63" s="222"/>
    </row>
    <row r="64" spans="1:1">
      <c r="A64" s="222"/>
    </row>
    <row r="65" spans="1:1">
      <c r="A65" s="222"/>
    </row>
    <row r="66" spans="1:1">
      <c r="A66" s="222"/>
    </row>
    <row r="67" spans="1:1">
      <c r="A67" s="222"/>
    </row>
    <row r="68" spans="1:1">
      <c r="A68" s="222"/>
    </row>
    <row r="69" spans="1:1">
      <c r="A69" s="222"/>
    </row>
    <row r="70" spans="1:1">
      <c r="A70" s="222"/>
    </row>
    <row r="71" spans="1:1">
      <c r="A71" s="222"/>
    </row>
    <row r="72" spans="1:1">
      <c r="A72" s="222"/>
    </row>
    <row r="73" spans="1:1">
      <c r="A73" s="222"/>
    </row>
    <row r="74" spans="1:1">
      <c r="A74" s="222"/>
    </row>
    <row r="75" spans="1:1">
      <c r="A75" s="222"/>
    </row>
    <row r="76" spans="1:1">
      <c r="A76" s="222"/>
    </row>
    <row r="77" spans="1:1">
      <c r="A77" s="222"/>
    </row>
    <row r="78" spans="1:1">
      <c r="A78" s="222"/>
    </row>
    <row r="79" spans="1:1">
      <c r="A79" s="222"/>
    </row>
    <row r="80" spans="1:1">
      <c r="A80" s="222"/>
    </row>
    <row r="81" spans="1:1">
      <c r="A81" s="222"/>
    </row>
    <row r="82" spans="1:1">
      <c r="A82" s="222"/>
    </row>
    <row r="83" spans="1:1">
      <c r="A83" s="222"/>
    </row>
    <row r="84" spans="1:1">
      <c r="A84" s="222"/>
    </row>
    <row r="85" spans="1:1">
      <c r="A85" s="222"/>
    </row>
    <row r="86" spans="1:1">
      <c r="A86" s="222"/>
    </row>
    <row r="87" spans="1:1">
      <c r="A87" s="222"/>
    </row>
    <row r="88" spans="1:1">
      <c r="A88" s="222"/>
    </row>
    <row r="89" spans="1:1">
      <c r="A89" s="222"/>
    </row>
    <row r="90" spans="1:1">
      <c r="A90" s="222"/>
    </row>
    <row r="91" spans="1:1">
      <c r="A91" s="222"/>
    </row>
    <row r="92" spans="1:1">
      <c r="A92" s="222"/>
    </row>
    <row r="93" spans="1:1">
      <c r="A93" s="222"/>
    </row>
    <row r="94" spans="1:1">
      <c r="A94" s="222"/>
    </row>
    <row r="95" spans="1:1">
      <c r="A95" s="222"/>
    </row>
    <row r="96" spans="1:1">
      <c r="A96" s="222"/>
    </row>
    <row r="97" spans="1:1">
      <c r="A97" s="222"/>
    </row>
    <row r="98" spans="1:1">
      <c r="A98" s="222"/>
    </row>
    <row r="99" spans="1:1">
      <c r="A99" s="222"/>
    </row>
    <row r="100" spans="1:1">
      <c r="A100" s="222"/>
    </row>
    <row r="101" spans="1:1">
      <c r="A101" s="222"/>
    </row>
    <row r="102" spans="1:1">
      <c r="A102" s="222"/>
    </row>
    <row r="103" spans="1:1">
      <c r="A103" s="222"/>
    </row>
    <row r="104" spans="1:1">
      <c r="A104" s="222"/>
    </row>
    <row r="105" spans="1:1">
      <c r="A105" s="222"/>
    </row>
    <row r="106" spans="1:1">
      <c r="A106" s="222"/>
    </row>
    <row r="107" spans="1:1">
      <c r="A107" s="222"/>
    </row>
    <row r="108" spans="1:1">
      <c r="A108" s="222"/>
    </row>
    <row r="109" spans="1:1">
      <c r="A109" s="222"/>
    </row>
    <row r="110" spans="1:1">
      <c r="A110" s="222"/>
    </row>
    <row r="111" spans="1:1">
      <c r="A111" s="222"/>
    </row>
    <row r="112" spans="1:1">
      <c r="A112" s="222"/>
    </row>
    <row r="113" spans="1:1">
      <c r="A113" s="222"/>
    </row>
    <row r="114" spans="1:1">
      <c r="A114" s="222"/>
    </row>
    <row r="115" spans="1:1">
      <c r="A115" s="222"/>
    </row>
    <row r="116" spans="1:1">
      <c r="A116" s="222"/>
    </row>
    <row r="117" spans="1:1">
      <c r="A117" s="222"/>
    </row>
    <row r="118" spans="1:1">
      <c r="A118" s="222"/>
    </row>
    <row r="119" spans="1:1">
      <c r="A119" s="222"/>
    </row>
    <row r="120" spans="1:1">
      <c r="A120" s="222"/>
    </row>
    <row r="121" spans="1:1">
      <c r="A121" s="222"/>
    </row>
    <row r="122" spans="1:1">
      <c r="A122" s="222"/>
    </row>
    <row r="123" spans="1:1">
      <c r="A123" s="222"/>
    </row>
    <row r="124" spans="1:1">
      <c r="A124" s="222"/>
    </row>
    <row r="125" spans="1:1">
      <c r="A125" s="222"/>
    </row>
    <row r="126" spans="1:1">
      <c r="A126" s="222"/>
    </row>
    <row r="127" spans="1:1">
      <c r="A127" s="222"/>
    </row>
    <row r="128" spans="1:1">
      <c r="A128" s="222"/>
    </row>
    <row r="129" spans="1:1">
      <c r="A129" s="222"/>
    </row>
    <row r="130" spans="1:1">
      <c r="A130" s="222"/>
    </row>
    <row r="131" spans="1:1">
      <c r="A131" s="222"/>
    </row>
    <row r="132" spans="1:1">
      <c r="A132" s="222"/>
    </row>
    <row r="133" spans="1:1">
      <c r="A133" s="222"/>
    </row>
    <row r="134" spans="1:1">
      <c r="A134" s="222"/>
    </row>
    <row r="135" spans="1:1">
      <c r="A135" s="222"/>
    </row>
    <row r="136" spans="1:1">
      <c r="A136" s="222"/>
    </row>
    <row r="137" spans="1:1">
      <c r="A137" s="222"/>
    </row>
    <row r="138" spans="1:1">
      <c r="A138" s="222"/>
    </row>
    <row r="139" spans="1:1">
      <c r="A139" s="222"/>
    </row>
    <row r="140" spans="1:1">
      <c r="A140" s="222"/>
    </row>
    <row r="141" spans="1:1">
      <c r="A141" s="222"/>
    </row>
    <row r="142" spans="1:1">
      <c r="A142" s="222"/>
    </row>
    <row r="143" spans="1:1">
      <c r="A143" s="222"/>
    </row>
    <row r="144" spans="1:1">
      <c r="A144" s="222"/>
    </row>
    <row r="145" spans="1:1">
      <c r="A145" s="222"/>
    </row>
    <row r="146" spans="1:1">
      <c r="A146" s="222"/>
    </row>
    <row r="147" spans="1:1">
      <c r="A147" s="222"/>
    </row>
    <row r="148" spans="1:1">
      <c r="A148" s="222"/>
    </row>
    <row r="149" spans="1:1">
      <c r="A149" s="222"/>
    </row>
    <row r="150" spans="1:1">
      <c r="A150" s="222"/>
    </row>
    <row r="151" spans="1:1">
      <c r="A151" s="222"/>
    </row>
    <row r="152" spans="1:1">
      <c r="A152" s="222"/>
    </row>
    <row r="153" spans="1:1">
      <c r="A153" s="222"/>
    </row>
    <row r="154" spans="1:1">
      <c r="A154" s="222"/>
    </row>
    <row r="155" spans="1:1">
      <c r="A155" s="222"/>
    </row>
    <row r="156" spans="1:1">
      <c r="A156" s="222"/>
    </row>
    <row r="157" spans="1:1">
      <c r="A157" s="222"/>
    </row>
    <row r="158" spans="1:1">
      <c r="A158" s="222"/>
    </row>
    <row r="159" spans="1:1">
      <c r="A159" s="222"/>
    </row>
    <row r="160" spans="1:1">
      <c r="A160" s="222"/>
    </row>
    <row r="161" spans="1:1">
      <c r="A161" s="222"/>
    </row>
    <row r="162" spans="1:1">
      <c r="A162" s="222"/>
    </row>
    <row r="163" spans="1:1">
      <c r="A163" s="222"/>
    </row>
    <row r="164" spans="1:1">
      <c r="A164" s="222"/>
    </row>
    <row r="165" spans="1:1">
      <c r="A165" s="222"/>
    </row>
    <row r="166" spans="1:1">
      <c r="A166" s="222"/>
    </row>
    <row r="167" spans="1:1">
      <c r="A167" s="222"/>
    </row>
    <row r="168" spans="1:1">
      <c r="A168" s="222"/>
    </row>
    <row r="169" spans="1:1">
      <c r="A169" s="222"/>
    </row>
    <row r="170" spans="1:1">
      <c r="A170" s="222"/>
    </row>
    <row r="171" spans="1:1">
      <c r="A171" s="222"/>
    </row>
    <row r="172" spans="1:1">
      <c r="A172" s="222"/>
    </row>
    <row r="173" spans="1:1">
      <c r="A173" s="222"/>
    </row>
    <row r="174" spans="1:1">
      <c r="A174" s="222"/>
    </row>
    <row r="175" spans="1:1">
      <c r="A175" s="222"/>
    </row>
    <row r="176" spans="1:1">
      <c r="A176" s="222"/>
    </row>
    <row r="177" spans="1:1">
      <c r="A177" s="222"/>
    </row>
    <row r="178" spans="1:1">
      <c r="A178" s="222"/>
    </row>
    <row r="179" spans="1:1">
      <c r="A179" s="222"/>
    </row>
    <row r="180" spans="1:1">
      <c r="A180" s="222"/>
    </row>
    <row r="181" spans="1:1">
      <c r="A181" s="222"/>
    </row>
    <row r="182" spans="1:1">
      <c r="A182" s="222"/>
    </row>
    <row r="183" spans="1:1">
      <c r="A183" s="222"/>
    </row>
    <row r="184" spans="1:1">
      <c r="A184" s="222"/>
    </row>
    <row r="185" spans="1:1">
      <c r="A185" s="222"/>
    </row>
    <row r="186" spans="1:1">
      <c r="A186" s="222"/>
    </row>
    <row r="187" spans="1:1">
      <c r="A187" s="222"/>
    </row>
    <row r="188" spans="1:1">
      <c r="A188" s="222"/>
    </row>
    <row r="189" spans="1:1">
      <c r="A189" s="222"/>
    </row>
    <row r="190" spans="1:1">
      <c r="A190" s="222"/>
    </row>
    <row r="191" spans="1:1">
      <c r="A191" s="222"/>
    </row>
    <row r="192" spans="1:1">
      <c r="A192" s="222"/>
    </row>
    <row r="193" spans="1:1">
      <c r="A193" s="222"/>
    </row>
    <row r="194" spans="1:1">
      <c r="A194" s="222"/>
    </row>
    <row r="195" spans="1:1">
      <c r="A195" s="222"/>
    </row>
    <row r="196" spans="1:1">
      <c r="A196" s="222"/>
    </row>
    <row r="197" spans="1:1">
      <c r="A197" s="222"/>
    </row>
    <row r="198" spans="1:1">
      <c r="A198" s="222"/>
    </row>
    <row r="199" spans="1:1">
      <c r="A199" s="222"/>
    </row>
    <row r="200" spans="1:1">
      <c r="A200" s="222"/>
    </row>
    <row r="201" spans="1:1">
      <c r="A201" s="222"/>
    </row>
    <row r="202" spans="1:1">
      <c r="A202" s="222"/>
    </row>
    <row r="203" spans="1:1">
      <c r="A203" s="222"/>
    </row>
    <row r="204" spans="1:1">
      <c r="A204" s="222"/>
    </row>
    <row r="205" spans="1:1">
      <c r="A205" s="222"/>
    </row>
    <row r="206" spans="1:1">
      <c r="A206" s="222"/>
    </row>
    <row r="207" spans="1:1">
      <c r="A207" s="222"/>
    </row>
    <row r="208" spans="1:1">
      <c r="A208" s="222"/>
    </row>
    <row r="209" spans="1:1">
      <c r="A209" s="222"/>
    </row>
    <row r="210" spans="1:1">
      <c r="A210" s="222"/>
    </row>
    <row r="211" spans="1:1">
      <c r="A211" s="222"/>
    </row>
    <row r="212" spans="1:1">
      <c r="A212" s="222"/>
    </row>
    <row r="213" spans="1:1">
      <c r="A213" s="222"/>
    </row>
    <row r="214" spans="1:1">
      <c r="A214" s="222"/>
    </row>
    <row r="215" spans="1:1">
      <c r="A215" s="222"/>
    </row>
    <row r="216" spans="1:1">
      <c r="A216" s="222"/>
    </row>
    <row r="217" spans="1:1">
      <c r="A217" s="222"/>
    </row>
    <row r="218" spans="1:1">
      <c r="A218" s="222"/>
    </row>
    <row r="219" spans="1:1">
      <c r="A219" s="222"/>
    </row>
    <row r="220" spans="1:1">
      <c r="A220" s="222"/>
    </row>
    <row r="221" spans="1:1">
      <c r="A221" s="222"/>
    </row>
    <row r="222" spans="1:1">
      <c r="A222" s="222"/>
    </row>
    <row r="223" spans="1:1">
      <c r="A223" s="222"/>
    </row>
    <row r="224" spans="1:1">
      <c r="A224" s="222"/>
    </row>
    <row r="225" spans="1:1">
      <c r="A225" s="222"/>
    </row>
    <row r="226" spans="1:1">
      <c r="A226" s="222"/>
    </row>
    <row r="227" spans="1:1">
      <c r="A227" s="222"/>
    </row>
    <row r="228" spans="1:1">
      <c r="A228" s="222"/>
    </row>
    <row r="229" spans="1:1">
      <c r="A229" s="222"/>
    </row>
    <row r="230" spans="1:1">
      <c r="A230" s="222"/>
    </row>
    <row r="231" spans="1:1">
      <c r="A231" s="222"/>
    </row>
    <row r="232" spans="1:1">
      <c r="A232" s="222"/>
    </row>
    <row r="233" spans="1:1">
      <c r="A233" s="222"/>
    </row>
    <row r="234" spans="1:1">
      <c r="A234" s="222"/>
    </row>
    <row r="235" spans="1:1">
      <c r="A235" s="222"/>
    </row>
    <row r="236" spans="1:1">
      <c r="A236" s="222"/>
    </row>
    <row r="237" spans="1:1">
      <c r="A237" s="222"/>
    </row>
    <row r="238" spans="1:1">
      <c r="A238" s="222"/>
    </row>
    <row r="239" spans="1:1">
      <c r="A239" s="222"/>
    </row>
    <row r="240" spans="1:1">
      <c r="A240" s="222"/>
    </row>
    <row r="241" spans="1:1">
      <c r="A241" s="222"/>
    </row>
    <row r="242" spans="1:1">
      <c r="A242" s="222"/>
    </row>
    <row r="243" spans="1:1">
      <c r="A243" s="222"/>
    </row>
    <row r="244" spans="1:1">
      <c r="A244" s="222"/>
    </row>
    <row r="245" spans="1:1">
      <c r="A245" s="222"/>
    </row>
    <row r="246" spans="1:1">
      <c r="A246" s="222"/>
    </row>
    <row r="247" spans="1:1">
      <c r="A247" s="222"/>
    </row>
    <row r="248" spans="1:1">
      <c r="A248" s="222"/>
    </row>
    <row r="249" spans="1:1">
      <c r="A249" s="222"/>
    </row>
    <row r="250" spans="1:1">
      <c r="A250" s="222"/>
    </row>
    <row r="251" spans="1:1">
      <c r="A251" s="222"/>
    </row>
    <row r="252" spans="1:1">
      <c r="A252" s="222"/>
    </row>
    <row r="253" spans="1:1">
      <c r="A253" s="222"/>
    </row>
    <row r="254" spans="1:1">
      <c r="A254" s="222"/>
    </row>
    <row r="255" spans="1:1">
      <c r="A255" s="222"/>
    </row>
    <row r="256" spans="1:1">
      <c r="A256" s="222"/>
    </row>
    <row r="257" spans="1:1">
      <c r="A257" s="222"/>
    </row>
    <row r="258" spans="1:1">
      <c r="A258" s="222"/>
    </row>
    <row r="259" spans="1:1">
      <c r="A259" s="222"/>
    </row>
    <row r="260" spans="1:1">
      <c r="A260" s="222"/>
    </row>
    <row r="261" spans="1:1">
      <c r="A261" s="222"/>
    </row>
    <row r="262" spans="1:1">
      <c r="A262" s="222"/>
    </row>
    <row r="263" spans="1:1">
      <c r="A263" s="222"/>
    </row>
    <row r="264" spans="1:1">
      <c r="A264" s="222"/>
    </row>
    <row r="265" spans="1:1">
      <c r="A265" s="222"/>
    </row>
    <row r="266" spans="1:1">
      <c r="A266" s="222"/>
    </row>
    <row r="267" spans="1:1">
      <c r="A267" s="222"/>
    </row>
    <row r="268" spans="1:1">
      <c r="A268" s="222"/>
    </row>
    <row r="269" spans="1:1">
      <c r="A269" s="222"/>
    </row>
    <row r="270" spans="1:1">
      <c r="A270" s="222"/>
    </row>
    <row r="271" spans="1:1">
      <c r="A271" s="222"/>
    </row>
    <row r="272" spans="1:1">
      <c r="A272" s="222"/>
    </row>
    <row r="273" spans="1:1">
      <c r="A273" s="222"/>
    </row>
    <row r="274" spans="1:1">
      <c r="A274" s="222"/>
    </row>
    <row r="275" spans="1:1">
      <c r="A275" s="222"/>
    </row>
    <row r="276" spans="1:1">
      <c r="A276" s="222"/>
    </row>
    <row r="277" spans="1:1">
      <c r="A277" s="222"/>
    </row>
    <row r="278" spans="1:1">
      <c r="A278" s="222"/>
    </row>
    <row r="279" spans="1:1">
      <c r="A279" s="222"/>
    </row>
    <row r="280" spans="1:1">
      <c r="A280" s="222"/>
    </row>
    <row r="281" spans="1:1">
      <c r="A281" s="222"/>
    </row>
    <row r="282" spans="1:1">
      <c r="A282" s="222"/>
    </row>
    <row r="283" spans="1:1">
      <c r="A283" s="222"/>
    </row>
    <row r="284" spans="1:1">
      <c r="A284" s="222"/>
    </row>
    <row r="285" spans="1:1">
      <c r="A285" s="222"/>
    </row>
    <row r="286" spans="1:1">
      <c r="A286" s="222"/>
    </row>
    <row r="287" spans="1:1">
      <c r="A287" s="222"/>
    </row>
    <row r="288" spans="1:1">
      <c r="A288" s="222"/>
    </row>
    <row r="289" spans="1:1">
      <c r="A289" s="222"/>
    </row>
    <row r="290" spans="1:1">
      <c r="A290" s="222"/>
    </row>
    <row r="291" spans="1:1">
      <c r="A291" s="222"/>
    </row>
    <row r="292" spans="1:1">
      <c r="A292" s="222"/>
    </row>
    <row r="293" spans="1:1">
      <c r="A293" s="222"/>
    </row>
    <row r="294" spans="1:1">
      <c r="A294" s="222"/>
    </row>
    <row r="295" spans="1:1">
      <c r="A295" s="222"/>
    </row>
    <row r="296" spans="1:1">
      <c r="A296" s="222"/>
    </row>
    <row r="297" spans="1:1">
      <c r="A297" s="222"/>
    </row>
    <row r="298" spans="1:1">
      <c r="A298" s="222"/>
    </row>
    <row r="299" spans="1:1">
      <c r="A299" s="222"/>
    </row>
    <row r="300" spans="1:1">
      <c r="A300" s="222"/>
    </row>
    <row r="301" spans="1:1">
      <c r="A301" s="222"/>
    </row>
    <row r="302" spans="1:1">
      <c r="A302" s="222"/>
    </row>
    <row r="303" spans="1:1">
      <c r="A303" s="222"/>
    </row>
    <row r="304" spans="1:1">
      <c r="A304" s="222"/>
    </row>
    <row r="305" spans="1:1">
      <c r="A305" s="222"/>
    </row>
    <row r="306" spans="1:1">
      <c r="A306" s="222"/>
    </row>
    <row r="307" spans="1:1">
      <c r="A307" s="222"/>
    </row>
    <row r="308" spans="1:1">
      <c r="A308" s="222"/>
    </row>
    <row r="309" spans="1:1">
      <c r="A309" s="222"/>
    </row>
    <row r="310" spans="1:1">
      <c r="A310" s="222"/>
    </row>
    <row r="311" spans="1:1">
      <c r="A311" s="222"/>
    </row>
    <row r="312" spans="1:1">
      <c r="A312" s="222"/>
    </row>
    <row r="313" spans="1:1">
      <c r="A313" s="222"/>
    </row>
    <row r="314" spans="1:1">
      <c r="A314" s="222"/>
    </row>
    <row r="315" spans="1:1">
      <c r="A315" s="222"/>
    </row>
    <row r="316" spans="1:1">
      <c r="A316" s="222"/>
    </row>
    <row r="317" spans="1:1">
      <c r="A317" s="222"/>
    </row>
    <row r="318" spans="1:1">
      <c r="A318" s="222"/>
    </row>
    <row r="319" spans="1:1">
      <c r="A319" s="222"/>
    </row>
    <row r="320" spans="1:1">
      <c r="A320" s="222"/>
    </row>
    <row r="321" spans="1:1">
      <c r="A321" s="222"/>
    </row>
    <row r="322" spans="1:1">
      <c r="A322" s="222"/>
    </row>
    <row r="323" spans="1:1">
      <c r="A323" s="222"/>
    </row>
    <row r="324" spans="1:1">
      <c r="A324" s="222"/>
    </row>
    <row r="325" spans="1:1">
      <c r="A325" s="222"/>
    </row>
    <row r="326" spans="1:1">
      <c r="A326" s="222"/>
    </row>
    <row r="327" spans="1:1">
      <c r="A327" s="222"/>
    </row>
    <row r="328" spans="1:1">
      <c r="A328" s="222"/>
    </row>
    <row r="329" spans="1:1">
      <c r="A329" s="222"/>
    </row>
    <row r="330" spans="1:1">
      <c r="A330" s="222"/>
    </row>
    <row r="331" spans="1:1">
      <c r="A331" s="222"/>
    </row>
    <row r="332" spans="1:1">
      <c r="A332" s="222"/>
    </row>
    <row r="333" spans="1:1">
      <c r="A333" s="222"/>
    </row>
    <row r="334" spans="1:1">
      <c r="A334" s="222"/>
    </row>
    <row r="335" spans="1:1">
      <c r="A335" s="222"/>
    </row>
    <row r="336" spans="1:1">
      <c r="A336" s="222"/>
    </row>
    <row r="337" spans="1:1">
      <c r="A337" s="222"/>
    </row>
    <row r="338" spans="1:1">
      <c r="A338" s="222"/>
    </row>
    <row r="339" spans="1:1">
      <c r="A339" s="222"/>
    </row>
    <row r="340" spans="1:1">
      <c r="A340" s="222"/>
    </row>
    <row r="341" spans="1:1">
      <c r="A341" s="222"/>
    </row>
    <row r="342" spans="1:1">
      <c r="A342" s="222"/>
    </row>
    <row r="343" spans="1:1">
      <c r="A343" s="222"/>
    </row>
    <row r="344" spans="1:1">
      <c r="A344" s="222"/>
    </row>
    <row r="345" spans="1:1">
      <c r="A345" s="222"/>
    </row>
    <row r="346" spans="1:1">
      <c r="A346" s="222"/>
    </row>
    <row r="347" spans="1:1">
      <c r="A347" s="222"/>
    </row>
    <row r="348" spans="1:1">
      <c r="A348" s="222"/>
    </row>
    <row r="349" spans="1:1">
      <c r="A349" s="222"/>
    </row>
    <row r="350" spans="1:1">
      <c r="A350" s="222"/>
    </row>
    <row r="351" spans="1:1">
      <c r="A351" s="222"/>
    </row>
    <row r="352" spans="1:1">
      <c r="A352" s="222"/>
    </row>
    <row r="353" spans="1:1">
      <c r="A353" s="222"/>
    </row>
    <row r="354" spans="1:1">
      <c r="A354" s="222"/>
    </row>
    <row r="355" spans="1:1">
      <c r="A355" s="222"/>
    </row>
    <row r="356" spans="1:1">
      <c r="A356" s="222"/>
    </row>
    <row r="357" spans="1:1">
      <c r="A357" s="222"/>
    </row>
    <row r="358" spans="1:1">
      <c r="A358" s="222"/>
    </row>
    <row r="359" spans="1:1">
      <c r="A359" s="222"/>
    </row>
    <row r="360" spans="1:1">
      <c r="A360" s="222"/>
    </row>
    <row r="361" spans="1:1">
      <c r="A361" s="222"/>
    </row>
    <row r="362" spans="1:1">
      <c r="A362" s="222"/>
    </row>
    <row r="363" spans="1:1">
      <c r="A363" s="222"/>
    </row>
    <row r="364" spans="1:1">
      <c r="A364" s="222"/>
    </row>
    <row r="365" spans="1:1">
      <c r="A365" s="222"/>
    </row>
    <row r="366" spans="1:1">
      <c r="A366" s="222"/>
    </row>
    <row r="367" spans="1:1">
      <c r="A367" s="222"/>
    </row>
    <row r="368" spans="1:1">
      <c r="A368" s="222"/>
    </row>
    <row r="369" spans="1:1">
      <c r="A369" s="222"/>
    </row>
    <row r="370" spans="1:1">
      <c r="A370" s="222"/>
    </row>
    <row r="371" spans="1:1">
      <c r="A371" s="222"/>
    </row>
    <row r="372" spans="1:1">
      <c r="A372" s="222"/>
    </row>
    <row r="373" spans="1:1">
      <c r="A373" s="222"/>
    </row>
    <row r="374" spans="1:1">
      <c r="A374" s="222"/>
    </row>
    <row r="375" spans="1:1">
      <c r="A375" s="222"/>
    </row>
    <row r="376" spans="1:1">
      <c r="A376" s="222"/>
    </row>
    <row r="377" spans="1:1">
      <c r="A377" s="222"/>
    </row>
    <row r="378" spans="1:1">
      <c r="A378" s="222"/>
    </row>
    <row r="379" spans="1:1">
      <c r="A379" s="222"/>
    </row>
    <row r="380" spans="1:1">
      <c r="A380" s="222"/>
    </row>
    <row r="381" spans="1:1">
      <c r="A381" s="222"/>
    </row>
    <row r="382" spans="1:1">
      <c r="A382" s="222"/>
    </row>
    <row r="383" spans="1:1">
      <c r="A383" s="222"/>
    </row>
    <row r="384" spans="1:1">
      <c r="A384" s="222"/>
    </row>
    <row r="385" spans="1:1">
      <c r="A385" s="222"/>
    </row>
    <row r="386" spans="1:1">
      <c r="A386" s="222"/>
    </row>
    <row r="387" spans="1:1">
      <c r="A387" s="222"/>
    </row>
    <row r="388" spans="1:1">
      <c r="A388" s="222"/>
    </row>
    <row r="389" spans="1:1">
      <c r="A389" s="222"/>
    </row>
    <row r="390" spans="1:1">
      <c r="A390" s="222"/>
    </row>
    <row r="391" spans="1:1">
      <c r="A391" s="222"/>
    </row>
    <row r="392" spans="1:1">
      <c r="A392" s="222"/>
    </row>
    <row r="393" spans="1:1">
      <c r="A393" s="222"/>
    </row>
    <row r="394" spans="1:1">
      <c r="A394" s="222"/>
    </row>
    <row r="395" spans="1:1">
      <c r="A395" s="222"/>
    </row>
    <row r="396" spans="1:1">
      <c r="A396" s="222"/>
    </row>
    <row r="397" spans="1:1">
      <c r="A397" s="222"/>
    </row>
    <row r="398" spans="1:1">
      <c r="A398" s="222"/>
    </row>
    <row r="399" spans="1:1">
      <c r="A399" s="222"/>
    </row>
    <row r="400" spans="1:1">
      <c r="A400" s="222"/>
    </row>
    <row r="401" spans="1:1">
      <c r="A401" s="222"/>
    </row>
    <row r="402" spans="1:1">
      <c r="A402" s="222"/>
    </row>
    <row r="403" spans="1:1">
      <c r="A403" s="222"/>
    </row>
    <row r="404" spans="1:1">
      <c r="A404" s="222"/>
    </row>
    <row r="405" spans="1:1">
      <c r="A405" s="222"/>
    </row>
    <row r="406" spans="1:1">
      <c r="A406" s="222"/>
    </row>
    <row r="407" spans="1:1">
      <c r="A407" s="222"/>
    </row>
    <row r="408" spans="1:1">
      <c r="A408" s="222"/>
    </row>
    <row r="409" spans="1:1">
      <c r="A409" s="222"/>
    </row>
    <row r="410" spans="1:1">
      <c r="A410" s="222"/>
    </row>
    <row r="411" spans="1:1">
      <c r="A411" s="222"/>
    </row>
    <row r="412" spans="1:1">
      <c r="A412" s="222"/>
    </row>
    <row r="413" spans="1:1">
      <c r="A413" s="222"/>
    </row>
    <row r="414" spans="1:1">
      <c r="A414" s="222"/>
    </row>
    <row r="415" spans="1:1">
      <c r="A415" s="222"/>
    </row>
    <row r="416" spans="1:1">
      <c r="A416" s="222"/>
    </row>
    <row r="417" spans="1:1">
      <c r="A417" s="222"/>
    </row>
    <row r="418" spans="1:1">
      <c r="A418" s="222"/>
    </row>
    <row r="419" spans="1:1">
      <c r="A419" s="222"/>
    </row>
    <row r="420" spans="1:1">
      <c r="A420" s="222"/>
    </row>
    <row r="421" spans="1:1">
      <c r="A421" s="222"/>
    </row>
    <row r="422" spans="1:1">
      <c r="A422" s="222"/>
    </row>
    <row r="423" spans="1:1">
      <c r="A423" s="222"/>
    </row>
    <row r="424" spans="1:1">
      <c r="A424" s="222"/>
    </row>
    <row r="425" spans="1:1">
      <c r="A425" s="222"/>
    </row>
    <row r="426" spans="1:1">
      <c r="A426" s="222"/>
    </row>
    <row r="427" spans="1:1">
      <c r="A427" s="222"/>
    </row>
    <row r="428" spans="1:1">
      <c r="A428" s="222"/>
    </row>
    <row r="429" spans="1:1">
      <c r="A429" s="222"/>
    </row>
    <row r="430" spans="1:1">
      <c r="A430" s="222"/>
    </row>
    <row r="431" spans="1:1">
      <c r="A431" s="222"/>
    </row>
    <row r="432" spans="1:1">
      <c r="A432" s="222"/>
    </row>
    <row r="433" spans="1:1">
      <c r="A433" s="222"/>
    </row>
    <row r="434" spans="1:1">
      <c r="A434" s="222"/>
    </row>
    <row r="435" spans="1:1">
      <c r="A435" s="222"/>
    </row>
    <row r="436" spans="1:1">
      <c r="A436" s="222"/>
    </row>
    <row r="437" spans="1:1">
      <c r="A437" s="222"/>
    </row>
    <row r="438" spans="1:1">
      <c r="A438" s="222"/>
    </row>
    <row r="439" spans="1:1">
      <c r="A439" s="222"/>
    </row>
    <row r="440" spans="1:1">
      <c r="A440" s="222"/>
    </row>
    <row r="441" spans="1:1">
      <c r="A441" s="222"/>
    </row>
    <row r="442" spans="1:1">
      <c r="A442" s="222"/>
    </row>
    <row r="443" spans="1:1">
      <c r="A443" s="222"/>
    </row>
    <row r="444" spans="1:1">
      <c r="A444" s="222"/>
    </row>
    <row r="445" spans="1:1">
      <c r="A445" s="222"/>
    </row>
    <row r="446" spans="1:1">
      <c r="A446" s="222"/>
    </row>
    <row r="447" spans="1:1">
      <c r="A447" s="222"/>
    </row>
    <row r="448" spans="1:1">
      <c r="A448" s="222"/>
    </row>
    <row r="449" spans="1:1">
      <c r="A449" s="222"/>
    </row>
    <row r="450" spans="1:1">
      <c r="A450" s="222"/>
    </row>
    <row r="451" spans="1:1">
      <c r="A451" s="222"/>
    </row>
    <row r="452" spans="1:1">
      <c r="A452" s="222"/>
    </row>
    <row r="453" spans="1:1">
      <c r="A453" s="222"/>
    </row>
    <row r="454" spans="1:1">
      <c r="A454" s="222"/>
    </row>
    <row r="455" spans="1:1">
      <c r="A455" s="222"/>
    </row>
    <row r="456" spans="1:1">
      <c r="A456" s="222"/>
    </row>
    <row r="457" spans="1:1">
      <c r="A457" s="222"/>
    </row>
    <row r="458" spans="1:1">
      <c r="A458" s="222"/>
    </row>
    <row r="459" spans="1:1">
      <c r="A459" s="222"/>
    </row>
    <row r="460" spans="1:1">
      <c r="A460" s="222"/>
    </row>
    <row r="461" spans="1:1">
      <c r="A461" s="222"/>
    </row>
    <row r="462" spans="1:1">
      <c r="A462" s="222"/>
    </row>
    <row r="463" spans="1:1">
      <c r="A463" s="222"/>
    </row>
    <row r="464" spans="1:1">
      <c r="A464" s="222"/>
    </row>
    <row r="465" spans="1:1">
      <c r="A465" s="222"/>
    </row>
    <row r="466" spans="1:1">
      <c r="A466" s="222"/>
    </row>
    <row r="467" spans="1:1">
      <c r="A467" s="222"/>
    </row>
    <row r="468" spans="1:1">
      <c r="A468" s="222"/>
    </row>
    <row r="469" spans="1:1">
      <c r="A469" s="222"/>
    </row>
    <row r="470" spans="1:1">
      <c r="A470" s="222"/>
    </row>
    <row r="471" spans="1:1">
      <c r="A471" s="222"/>
    </row>
    <row r="472" spans="1:1">
      <c r="A472" s="222"/>
    </row>
    <row r="473" spans="1:1">
      <c r="A473" s="222"/>
    </row>
    <row r="474" spans="1:1">
      <c r="A474" s="222"/>
    </row>
    <row r="475" spans="1:1">
      <c r="A475" s="222"/>
    </row>
    <row r="476" spans="1:1">
      <c r="A476" s="222"/>
    </row>
    <row r="477" spans="1:1">
      <c r="A477" s="222"/>
    </row>
    <row r="478" spans="1:1">
      <c r="A478" s="222"/>
    </row>
    <row r="479" spans="1:1">
      <c r="A479" s="222"/>
    </row>
    <row r="480" spans="1:1">
      <c r="A480" s="222"/>
    </row>
    <row r="481" spans="1:1">
      <c r="A481" s="222"/>
    </row>
    <row r="482" spans="1:1">
      <c r="A482" s="222"/>
    </row>
    <row r="483" spans="1:1">
      <c r="A483" s="222"/>
    </row>
    <row r="484" spans="1:1">
      <c r="A484" s="222"/>
    </row>
    <row r="485" spans="1:1">
      <c r="A485" s="222"/>
    </row>
    <row r="486" spans="1:1">
      <c r="A486" s="222"/>
    </row>
    <row r="487" spans="1:1">
      <c r="A487" s="222"/>
    </row>
    <row r="488" spans="1:1">
      <c r="A488" s="222"/>
    </row>
    <row r="489" spans="1:1">
      <c r="A489" s="222"/>
    </row>
    <row r="490" spans="1:1">
      <c r="A490" s="222"/>
    </row>
    <row r="491" spans="1:1">
      <c r="A491" s="222"/>
    </row>
    <row r="492" spans="1:1">
      <c r="A492" s="222"/>
    </row>
    <row r="493" spans="1:1">
      <c r="A493" s="222"/>
    </row>
    <row r="494" spans="1:1">
      <c r="A494" s="222"/>
    </row>
    <row r="495" spans="1:1">
      <c r="A495" s="222"/>
    </row>
    <row r="496" spans="1:1">
      <c r="A496" s="222"/>
    </row>
    <row r="497" spans="1:1">
      <c r="A497" s="222"/>
    </row>
    <row r="498" spans="1:1">
      <c r="A498" s="222"/>
    </row>
    <row r="499" spans="1:1">
      <c r="A499" s="222"/>
    </row>
    <row r="500" spans="1:1">
      <c r="A500" s="222"/>
    </row>
    <row r="501" spans="1:1">
      <c r="A501" s="222"/>
    </row>
    <row r="502" spans="1:1">
      <c r="A502" s="222"/>
    </row>
    <row r="503" spans="1:1">
      <c r="A503" s="222"/>
    </row>
    <row r="504" spans="1:1">
      <c r="A504" s="222"/>
    </row>
    <row r="505" spans="1:1">
      <c r="A505" s="222"/>
    </row>
    <row r="506" spans="1:1">
      <c r="A506" s="222"/>
    </row>
    <row r="507" spans="1:1">
      <c r="A507" s="222"/>
    </row>
    <row r="508" spans="1:1">
      <c r="A508" s="222"/>
    </row>
    <row r="509" spans="1:1">
      <c r="A509" s="222"/>
    </row>
    <row r="510" spans="1:1">
      <c r="A510" s="222"/>
    </row>
    <row r="511" spans="1:1">
      <c r="A511" s="222"/>
    </row>
    <row r="512" spans="1:1">
      <c r="A512" s="222"/>
    </row>
    <row r="513" spans="1:1">
      <c r="A513" s="222"/>
    </row>
    <row r="514" spans="1:1">
      <c r="A514" s="222"/>
    </row>
    <row r="515" spans="1:1">
      <c r="A515" s="222"/>
    </row>
    <row r="516" spans="1:1">
      <c r="A516" s="222"/>
    </row>
    <row r="517" spans="1:1">
      <c r="A517" s="222"/>
    </row>
    <row r="518" spans="1:1">
      <c r="A518" s="222"/>
    </row>
    <row r="519" spans="1:1">
      <c r="A519" s="222"/>
    </row>
    <row r="520" spans="1:1">
      <c r="A520" s="222"/>
    </row>
    <row r="521" spans="1:1">
      <c r="A521" s="222"/>
    </row>
    <row r="522" spans="1:1">
      <c r="A522" s="222"/>
    </row>
    <row r="523" spans="1:1">
      <c r="A523" s="222"/>
    </row>
    <row r="524" spans="1:1">
      <c r="A524" s="222"/>
    </row>
    <row r="525" spans="1:1">
      <c r="A525" s="222"/>
    </row>
    <row r="526" spans="1:1">
      <c r="A526" s="222"/>
    </row>
    <row r="527" spans="1:1">
      <c r="A527" s="222"/>
    </row>
    <row r="528" spans="1:1">
      <c r="A528" s="222"/>
    </row>
    <row r="529" spans="1:1">
      <c r="A529" s="222"/>
    </row>
    <row r="530" spans="1:1">
      <c r="A530" s="222"/>
    </row>
    <row r="531" spans="1:1">
      <c r="A531" s="222"/>
    </row>
    <row r="532" spans="1:1">
      <c r="A532" s="222"/>
    </row>
    <row r="533" spans="1:1">
      <c r="A533" s="222"/>
    </row>
    <row r="534" spans="1:1">
      <c r="A534" s="222"/>
    </row>
    <row r="535" spans="1:1">
      <c r="A535" s="222"/>
    </row>
    <row r="536" spans="1:1">
      <c r="A536" s="222"/>
    </row>
    <row r="537" spans="1:1">
      <c r="A537" s="222"/>
    </row>
    <row r="538" spans="1:1">
      <c r="A538" s="222"/>
    </row>
    <row r="539" spans="1:1">
      <c r="A539" s="222"/>
    </row>
    <row r="540" spans="1:1">
      <c r="A540" s="222"/>
    </row>
    <row r="541" spans="1:1">
      <c r="A541" s="222"/>
    </row>
    <row r="542" spans="1:1">
      <c r="A542" s="222"/>
    </row>
    <row r="543" spans="1:1">
      <c r="A543" s="222"/>
    </row>
    <row r="544" spans="1:1">
      <c r="A544" s="222"/>
    </row>
    <row r="545" spans="1:1">
      <c r="A545" s="222"/>
    </row>
    <row r="546" spans="1:1">
      <c r="A546" s="222"/>
    </row>
    <row r="547" spans="1:1">
      <c r="A547" s="222"/>
    </row>
    <row r="548" spans="1:1">
      <c r="A548" s="222"/>
    </row>
    <row r="549" spans="1:1">
      <c r="A549" s="222"/>
    </row>
    <row r="550" spans="1:1">
      <c r="A550" s="222"/>
    </row>
    <row r="551" spans="1:1">
      <c r="A551" s="222"/>
    </row>
    <row r="552" spans="1:1">
      <c r="A552" s="222"/>
    </row>
    <row r="553" spans="1:1">
      <c r="A553" s="222"/>
    </row>
    <row r="554" spans="1:1">
      <c r="A554" s="222"/>
    </row>
    <row r="555" spans="1:1">
      <c r="A555" s="222"/>
    </row>
    <row r="556" spans="1:1">
      <c r="A556" s="222"/>
    </row>
    <row r="557" spans="1:1">
      <c r="A557" s="222"/>
    </row>
    <row r="558" spans="1:1">
      <c r="A558" s="222"/>
    </row>
    <row r="559" spans="1:1">
      <c r="A559" s="222"/>
    </row>
    <row r="560" spans="1:1">
      <c r="A560" s="222"/>
    </row>
    <row r="561" spans="1:1">
      <c r="A561" s="222"/>
    </row>
    <row r="562" spans="1:1">
      <c r="A562" s="222"/>
    </row>
    <row r="563" spans="1:1">
      <c r="A563" s="222"/>
    </row>
    <row r="564" spans="1:1">
      <c r="A564" s="222"/>
    </row>
    <row r="565" spans="1:1">
      <c r="A565" s="222"/>
    </row>
    <row r="566" spans="1:1">
      <c r="A566" s="222"/>
    </row>
    <row r="567" spans="1:1">
      <c r="A567" s="222"/>
    </row>
    <row r="568" spans="1:1">
      <c r="A568" s="222"/>
    </row>
    <row r="569" spans="1:1">
      <c r="A569" s="222"/>
    </row>
    <row r="570" spans="1:1">
      <c r="A570" s="222"/>
    </row>
    <row r="571" spans="1:1">
      <c r="A571" s="222"/>
    </row>
    <row r="572" spans="1:1">
      <c r="A572" s="222"/>
    </row>
    <row r="573" spans="1:1">
      <c r="A573" s="222"/>
    </row>
    <row r="574" spans="1:1">
      <c r="A574" s="222"/>
    </row>
    <row r="575" spans="1:1">
      <c r="A575" s="222"/>
    </row>
    <row r="576" spans="1:1">
      <c r="A576" s="222"/>
    </row>
    <row r="577" spans="1:1">
      <c r="A577" s="222"/>
    </row>
    <row r="578" spans="1:1">
      <c r="A578" s="222"/>
    </row>
    <row r="579" spans="1:1">
      <c r="A579" s="222"/>
    </row>
    <row r="580" spans="1:1">
      <c r="A580" s="222"/>
    </row>
    <row r="581" spans="1:1">
      <c r="A581" s="222"/>
    </row>
    <row r="582" spans="1:1">
      <c r="A582" s="222"/>
    </row>
    <row r="583" spans="1:1">
      <c r="A583" s="222"/>
    </row>
    <row r="584" spans="1:1">
      <c r="A584" s="222"/>
    </row>
    <row r="585" spans="1:1">
      <c r="A585" s="222"/>
    </row>
    <row r="586" spans="1:1">
      <c r="A586" s="222"/>
    </row>
    <row r="587" spans="1:1">
      <c r="A587" s="222"/>
    </row>
    <row r="588" spans="1:1">
      <c r="A588" s="222"/>
    </row>
    <row r="589" spans="1:1">
      <c r="A589" s="222"/>
    </row>
    <row r="590" spans="1:1">
      <c r="A590" s="222"/>
    </row>
    <row r="591" spans="1:1">
      <c r="A591" s="222"/>
    </row>
    <row r="592" spans="1:1">
      <c r="A592" s="222"/>
    </row>
    <row r="593" spans="1:1">
      <c r="A593" s="222"/>
    </row>
    <row r="594" spans="1:1">
      <c r="A594" s="222"/>
    </row>
    <row r="595" spans="1:1">
      <c r="A595" s="222"/>
    </row>
    <row r="596" spans="1:1">
      <c r="A596" s="222"/>
    </row>
    <row r="597" spans="1:1">
      <c r="A597" s="222"/>
    </row>
    <row r="598" spans="1:1">
      <c r="A598" s="222"/>
    </row>
    <row r="599" spans="1:1">
      <c r="A599" s="222"/>
    </row>
    <row r="600" spans="1:1">
      <c r="A600" s="222"/>
    </row>
    <row r="601" spans="1:1">
      <c r="A601" s="222"/>
    </row>
    <row r="602" spans="1:1">
      <c r="A602" s="222"/>
    </row>
    <row r="603" spans="1:1">
      <c r="A603" s="222"/>
    </row>
    <row r="604" spans="1:1">
      <c r="A604" s="222"/>
    </row>
    <row r="605" spans="1:1">
      <c r="A605" s="222"/>
    </row>
    <row r="606" spans="1:1">
      <c r="A606" s="222"/>
    </row>
    <row r="607" spans="1:1">
      <c r="A607" s="222"/>
    </row>
    <row r="608" spans="1:1">
      <c r="A608" s="222"/>
    </row>
    <row r="609" spans="1:1">
      <c r="A609" s="222"/>
    </row>
    <row r="610" spans="1:1">
      <c r="A610" s="222"/>
    </row>
    <row r="611" spans="1:1">
      <c r="A611" s="222"/>
    </row>
    <row r="612" spans="1:1">
      <c r="A612" s="222"/>
    </row>
    <row r="613" spans="1:1">
      <c r="A613" s="222"/>
    </row>
    <row r="614" spans="1:1">
      <c r="A614" s="222"/>
    </row>
    <row r="615" spans="1:1">
      <c r="A615" s="222"/>
    </row>
    <row r="616" spans="1:1">
      <c r="A616" s="222"/>
    </row>
    <row r="617" spans="1:1">
      <c r="A617" s="222"/>
    </row>
    <row r="618" spans="1:1">
      <c r="A618" s="222"/>
    </row>
    <row r="619" spans="1:1">
      <c r="A619" s="222"/>
    </row>
    <row r="620" spans="1:1">
      <c r="A620" s="222"/>
    </row>
    <row r="621" spans="1:1">
      <c r="A621" s="222"/>
    </row>
    <row r="622" spans="1:1">
      <c r="A622" s="222"/>
    </row>
    <row r="623" spans="1:1">
      <c r="A623" s="222"/>
    </row>
    <row r="624" spans="1:1">
      <c r="A624" s="222"/>
    </row>
    <row r="625" spans="1:1">
      <c r="A625" s="222"/>
    </row>
    <row r="626" spans="1:1">
      <c r="A626" s="222"/>
    </row>
    <row r="627" spans="1:1">
      <c r="A627" s="222"/>
    </row>
    <row r="628" spans="1:1">
      <c r="A628" s="222"/>
    </row>
    <row r="629" spans="1:1">
      <c r="A629" s="222"/>
    </row>
    <row r="630" spans="1:1">
      <c r="A630" s="222"/>
    </row>
    <row r="631" spans="1:1">
      <c r="A631" s="222"/>
    </row>
    <row r="632" spans="1:1">
      <c r="A632" s="222"/>
    </row>
    <row r="633" spans="1:1">
      <c r="A633" s="222"/>
    </row>
    <row r="634" spans="1:1">
      <c r="A634" s="222"/>
    </row>
    <row r="635" spans="1:1">
      <c r="A635" s="222"/>
    </row>
    <row r="636" spans="1:1">
      <c r="A636" s="222"/>
    </row>
    <row r="637" spans="1:1">
      <c r="A637" s="222"/>
    </row>
    <row r="638" spans="1:1">
      <c r="A638" s="222"/>
    </row>
    <row r="639" spans="1:1">
      <c r="A639" s="222"/>
    </row>
    <row r="640" spans="1:1">
      <c r="A640" s="222"/>
    </row>
    <row r="641" spans="1:1">
      <c r="A641" s="222"/>
    </row>
    <row r="642" spans="1:1">
      <c r="A642" s="222"/>
    </row>
    <row r="643" spans="1:1">
      <c r="A643" s="222"/>
    </row>
    <row r="644" spans="1:1">
      <c r="A644" s="222"/>
    </row>
    <row r="645" spans="1:1">
      <c r="A645" s="222"/>
    </row>
    <row r="646" spans="1:1">
      <c r="A646" s="222"/>
    </row>
    <row r="647" spans="1:1">
      <c r="A647" s="222"/>
    </row>
    <row r="648" spans="1:1">
      <c r="A648" s="222"/>
    </row>
    <row r="649" spans="1:1">
      <c r="A649" s="222"/>
    </row>
    <row r="650" spans="1:1">
      <c r="A650" s="222"/>
    </row>
    <row r="651" spans="1:1">
      <c r="A651" s="222"/>
    </row>
    <row r="652" spans="1:1">
      <c r="A652" s="222"/>
    </row>
    <row r="653" spans="1:1">
      <c r="A653" s="222"/>
    </row>
    <row r="654" spans="1:1">
      <c r="A654" s="222"/>
    </row>
    <row r="655" spans="1:1">
      <c r="A655" s="222"/>
    </row>
    <row r="656" spans="1:1">
      <c r="A656" s="222"/>
    </row>
    <row r="657" spans="1:1">
      <c r="A657" s="222"/>
    </row>
    <row r="658" spans="1:1">
      <c r="A658" s="222"/>
    </row>
    <row r="659" spans="1:1">
      <c r="A659" s="222"/>
    </row>
    <row r="660" spans="1:1">
      <c r="A660" s="222"/>
    </row>
    <row r="661" spans="1:1">
      <c r="A661" s="222"/>
    </row>
    <row r="662" spans="1:1">
      <c r="A662" s="222"/>
    </row>
    <row r="663" spans="1:1">
      <c r="A663" s="222"/>
    </row>
    <row r="664" spans="1:1">
      <c r="A664" s="222"/>
    </row>
    <row r="665" spans="1:1">
      <c r="A665" s="222"/>
    </row>
    <row r="666" spans="1:1">
      <c r="A666" s="222"/>
    </row>
    <row r="667" spans="1:1">
      <c r="A667" s="222"/>
    </row>
    <row r="668" spans="1:1">
      <c r="A668" s="222"/>
    </row>
    <row r="669" spans="1:1">
      <c r="A669" s="222"/>
    </row>
    <row r="670" spans="1:1">
      <c r="A670" s="222"/>
    </row>
    <row r="671" spans="1:1">
      <c r="A671" s="222"/>
    </row>
    <row r="672" spans="1:1">
      <c r="A672" s="222"/>
    </row>
    <row r="673" spans="1:1">
      <c r="A673" s="222"/>
    </row>
    <row r="674" spans="1:1">
      <c r="A674" s="222"/>
    </row>
    <row r="675" spans="1:1">
      <c r="A675" s="222"/>
    </row>
    <row r="676" spans="1:1">
      <c r="A676" s="222"/>
    </row>
    <row r="677" spans="1:1">
      <c r="A677" s="222"/>
    </row>
    <row r="678" spans="1:1">
      <c r="A678" s="222"/>
    </row>
    <row r="679" spans="1:1">
      <c r="A679" s="222"/>
    </row>
    <row r="680" spans="1:1">
      <c r="A680" s="222"/>
    </row>
    <row r="681" spans="1:1">
      <c r="A681" s="222"/>
    </row>
    <row r="682" spans="1:1">
      <c r="A682" s="222"/>
    </row>
    <row r="683" spans="1:1">
      <c r="A683" s="222"/>
    </row>
    <row r="684" spans="1:1">
      <c r="A684" s="222"/>
    </row>
    <row r="685" spans="1:1">
      <c r="A685" s="222"/>
    </row>
    <row r="686" spans="1:1">
      <c r="A686" s="222"/>
    </row>
    <row r="687" spans="1:1">
      <c r="A687" s="222"/>
    </row>
    <row r="688" spans="1:1">
      <c r="A688" s="222"/>
    </row>
    <row r="689" spans="1:1">
      <c r="A689" s="222"/>
    </row>
    <row r="690" spans="1:1">
      <c r="A690" s="222"/>
    </row>
    <row r="691" spans="1:1">
      <c r="A691" s="222"/>
    </row>
    <row r="692" spans="1:1">
      <c r="A692" s="222"/>
    </row>
    <row r="693" spans="1:1">
      <c r="A693" s="222"/>
    </row>
    <row r="694" spans="1:1">
      <c r="A694" s="222"/>
    </row>
    <row r="695" spans="1:1">
      <c r="A695" s="222"/>
    </row>
    <row r="696" spans="1:1">
      <c r="A696" s="222"/>
    </row>
    <row r="697" spans="1:1">
      <c r="A697" s="222"/>
    </row>
    <row r="698" spans="1:1">
      <c r="A698" s="222"/>
    </row>
    <row r="699" spans="1:1">
      <c r="A699" s="222"/>
    </row>
    <row r="700" spans="1:1">
      <c r="A700" s="222"/>
    </row>
    <row r="701" spans="1:1">
      <c r="A701" s="222"/>
    </row>
    <row r="702" spans="1:1">
      <c r="A702" s="222"/>
    </row>
    <row r="703" spans="1:1">
      <c r="A703" s="222"/>
    </row>
    <row r="704" spans="1:1">
      <c r="A704" s="222"/>
    </row>
    <row r="705" spans="1:1">
      <c r="A705" s="222"/>
    </row>
    <row r="706" spans="1:1">
      <c r="A706" s="222"/>
    </row>
    <row r="707" spans="1:1">
      <c r="A707" s="222"/>
    </row>
    <row r="708" spans="1:1">
      <c r="A708" s="222"/>
    </row>
    <row r="709" spans="1:1">
      <c r="A709" s="222"/>
    </row>
    <row r="710" spans="1:1">
      <c r="A710" s="222"/>
    </row>
    <row r="711" spans="1:1">
      <c r="A711" s="222"/>
    </row>
    <row r="712" spans="1:1">
      <c r="A712" s="222"/>
    </row>
    <row r="713" spans="1:1">
      <c r="A713" s="222"/>
    </row>
    <row r="714" spans="1:1">
      <c r="A714" s="222"/>
    </row>
    <row r="715" spans="1:1">
      <c r="A715" s="222"/>
    </row>
    <row r="716" spans="1:1">
      <c r="A716" s="222"/>
    </row>
    <row r="717" spans="1:1">
      <c r="A717" s="222"/>
    </row>
    <row r="718" spans="1:1">
      <c r="A718" s="222"/>
    </row>
    <row r="719" spans="1:1">
      <c r="A719" s="222"/>
    </row>
    <row r="720" spans="1:1">
      <c r="A720" s="222"/>
    </row>
    <row r="721" spans="1:1">
      <c r="A721" s="222"/>
    </row>
    <row r="722" spans="1:1">
      <c r="A722" s="222"/>
    </row>
    <row r="723" spans="1:1">
      <c r="A723" s="222"/>
    </row>
    <row r="724" spans="1:1">
      <c r="A724" s="222"/>
    </row>
    <row r="725" spans="1:1">
      <c r="A725" s="222"/>
    </row>
    <row r="726" spans="1:1">
      <c r="A726" s="222"/>
    </row>
    <row r="727" spans="1:1">
      <c r="A727" s="222"/>
    </row>
    <row r="728" spans="1:1">
      <c r="A728" s="222"/>
    </row>
    <row r="729" spans="1:1">
      <c r="A729" s="222"/>
    </row>
    <row r="730" spans="1:1">
      <c r="A730" s="222"/>
    </row>
    <row r="731" spans="1:1">
      <c r="A731" s="222"/>
    </row>
    <row r="732" spans="1:1">
      <c r="A732" s="222"/>
    </row>
    <row r="733" spans="1:1">
      <c r="A733" s="222"/>
    </row>
    <row r="734" spans="1:1">
      <c r="A734" s="222"/>
    </row>
    <row r="735" spans="1:1">
      <c r="A735" s="222"/>
    </row>
    <row r="736" spans="1:1">
      <c r="A736" s="222"/>
    </row>
    <row r="737" spans="1:1">
      <c r="A737" s="222"/>
    </row>
    <row r="738" spans="1:1">
      <c r="A738" s="222"/>
    </row>
    <row r="739" spans="1:1">
      <c r="A739" s="222"/>
    </row>
    <row r="740" spans="1:1">
      <c r="A740" s="222"/>
    </row>
    <row r="741" spans="1:1">
      <c r="A741" s="222"/>
    </row>
    <row r="742" spans="1:1">
      <c r="A742" s="222"/>
    </row>
    <row r="743" spans="1:1">
      <c r="A743" s="222"/>
    </row>
    <row r="744" spans="1:1">
      <c r="A744" s="222"/>
    </row>
    <row r="745" spans="1:1">
      <c r="A745" s="222"/>
    </row>
    <row r="746" spans="1:1">
      <c r="A746" s="222"/>
    </row>
    <row r="747" spans="1:1">
      <c r="A747" s="222"/>
    </row>
    <row r="748" spans="1:1">
      <c r="A748" s="222"/>
    </row>
    <row r="749" spans="1:1">
      <c r="A749" s="222"/>
    </row>
    <row r="750" spans="1:1">
      <c r="A750" s="222"/>
    </row>
    <row r="751" spans="1:1">
      <c r="A751" s="222"/>
    </row>
    <row r="752" spans="1:1">
      <c r="A752" s="222"/>
    </row>
    <row r="753" spans="1:1">
      <c r="A753" s="222"/>
    </row>
    <row r="754" spans="1:1">
      <c r="A754" s="222"/>
    </row>
    <row r="755" spans="1:1">
      <c r="A755" s="222"/>
    </row>
    <row r="756" spans="1:1">
      <c r="A756" s="222"/>
    </row>
    <row r="757" spans="1:1">
      <c r="A757" s="222"/>
    </row>
    <row r="758" spans="1:1">
      <c r="A758" s="222"/>
    </row>
    <row r="759" spans="1:1">
      <c r="A759" s="222"/>
    </row>
    <row r="760" spans="1:1">
      <c r="A760" s="222"/>
    </row>
    <row r="761" spans="1:1">
      <c r="A761" s="222"/>
    </row>
    <row r="762" spans="1:1">
      <c r="A762" s="222"/>
    </row>
    <row r="763" spans="1:1">
      <c r="A763" s="222"/>
    </row>
    <row r="764" spans="1:1">
      <c r="A764" s="222"/>
    </row>
    <row r="765" spans="1:1">
      <c r="A765" s="222"/>
    </row>
    <row r="766" spans="1:1">
      <c r="A766" s="222"/>
    </row>
    <row r="767" spans="1:1">
      <c r="A767" s="222"/>
    </row>
    <row r="768" spans="1:1">
      <c r="A768" s="222"/>
    </row>
    <row r="769" spans="1:1">
      <c r="A769" s="222"/>
    </row>
    <row r="770" spans="1:1">
      <c r="A770" s="222"/>
    </row>
    <row r="771" spans="1:1">
      <c r="A771" s="222"/>
    </row>
    <row r="772" spans="1:1">
      <c r="A772" s="222"/>
    </row>
    <row r="773" spans="1:1">
      <c r="A773" s="222"/>
    </row>
    <row r="774" spans="1:1">
      <c r="A774" s="222"/>
    </row>
    <row r="775" spans="1:1">
      <c r="A775" s="222"/>
    </row>
    <row r="776" spans="1:1">
      <c r="A776" s="222"/>
    </row>
    <row r="777" spans="1:1">
      <c r="A777" s="222"/>
    </row>
    <row r="778" spans="1:1">
      <c r="A778" s="222"/>
    </row>
    <row r="779" spans="1:1">
      <c r="A779" s="222"/>
    </row>
    <row r="780" spans="1:1">
      <c r="A780" s="222"/>
    </row>
    <row r="781" spans="1:1">
      <c r="A781" s="222"/>
    </row>
    <row r="782" spans="1:1">
      <c r="A782" s="222"/>
    </row>
    <row r="783" spans="1:1">
      <c r="A783" s="222"/>
    </row>
    <row r="784" spans="1:1">
      <c r="A784" s="222"/>
    </row>
    <row r="785" spans="1:1">
      <c r="A785" s="222"/>
    </row>
    <row r="786" spans="1:1">
      <c r="A786" s="222"/>
    </row>
    <row r="787" spans="1:1">
      <c r="A787" s="222"/>
    </row>
    <row r="788" spans="1:1">
      <c r="A788" s="222"/>
    </row>
    <row r="789" spans="1:1">
      <c r="A789" s="222"/>
    </row>
    <row r="790" spans="1:1">
      <c r="A790" s="222"/>
    </row>
    <row r="791" spans="1:1">
      <c r="A791" s="222"/>
    </row>
    <row r="792" spans="1:1">
      <c r="A792" s="222"/>
    </row>
    <row r="793" spans="1:1">
      <c r="A793" s="222"/>
    </row>
    <row r="794" spans="1:1">
      <c r="A794" s="222"/>
    </row>
    <row r="795" spans="1:1">
      <c r="A795" s="222"/>
    </row>
    <row r="796" spans="1:1">
      <c r="A796" s="222"/>
    </row>
    <row r="797" spans="1:1">
      <c r="A797" s="222"/>
    </row>
    <row r="798" spans="1:1">
      <c r="A798" s="222"/>
    </row>
    <row r="799" spans="1:1">
      <c r="A799" s="222"/>
    </row>
    <row r="800" spans="1:1">
      <c r="A800" s="222"/>
    </row>
    <row r="801" spans="1:1">
      <c r="A801" s="222"/>
    </row>
    <row r="802" spans="1:1">
      <c r="A802" s="222"/>
    </row>
    <row r="803" spans="1:1">
      <c r="A803" s="222"/>
    </row>
    <row r="804" spans="1:1">
      <c r="A804" s="222"/>
    </row>
    <row r="805" spans="1:1">
      <c r="A805" s="222"/>
    </row>
    <row r="806" spans="1:1">
      <c r="A806" s="222"/>
    </row>
    <row r="807" spans="1:1">
      <c r="A807" s="222"/>
    </row>
    <row r="808" spans="1:1">
      <c r="A808" s="222"/>
    </row>
    <row r="809" spans="1:1">
      <c r="A809" s="222"/>
    </row>
    <row r="810" spans="1:1">
      <c r="A810" s="222"/>
    </row>
    <row r="811" spans="1:1">
      <c r="A811" s="222"/>
    </row>
    <row r="812" spans="1:1">
      <c r="A812" s="222"/>
    </row>
    <row r="813" spans="1:1">
      <c r="A813" s="222"/>
    </row>
    <row r="814" spans="1:1">
      <c r="A814" s="222"/>
    </row>
    <row r="815" spans="1:1">
      <c r="A815" s="222"/>
    </row>
    <row r="816" spans="1:1">
      <c r="A816" s="222"/>
    </row>
    <row r="817" spans="1:1">
      <c r="A817" s="222"/>
    </row>
    <row r="818" spans="1:1">
      <c r="A818" s="222"/>
    </row>
    <row r="819" spans="1:1">
      <c r="A819" s="222"/>
    </row>
    <row r="820" spans="1:1">
      <c r="A820" s="222"/>
    </row>
    <row r="821" spans="1:1">
      <c r="A821" s="222"/>
    </row>
    <row r="822" spans="1:1">
      <c r="A822" s="222"/>
    </row>
    <row r="823" spans="1:1">
      <c r="A823" s="222"/>
    </row>
    <row r="824" spans="1:1">
      <c r="A824" s="222"/>
    </row>
    <row r="825" spans="1:1">
      <c r="A825" s="222"/>
    </row>
    <row r="826" spans="1:1">
      <c r="A826" s="222"/>
    </row>
    <row r="827" spans="1:1">
      <c r="A827" s="222"/>
    </row>
    <row r="828" spans="1:1">
      <c r="A828" s="222"/>
    </row>
    <row r="829" spans="1:1">
      <c r="A829" s="222"/>
    </row>
    <row r="830" spans="1:1">
      <c r="A830" s="222"/>
    </row>
    <row r="831" spans="1:1">
      <c r="A831" s="222"/>
    </row>
    <row r="832" spans="1:1">
      <c r="A832" s="222"/>
    </row>
    <row r="833" spans="1:1">
      <c r="A833" s="222"/>
    </row>
    <row r="834" spans="1:1">
      <c r="A834" s="222"/>
    </row>
    <row r="835" spans="1:1">
      <c r="A835" s="222"/>
    </row>
    <row r="836" spans="1:1">
      <c r="A836" s="222"/>
    </row>
    <row r="837" spans="1:1">
      <c r="A837" s="222"/>
    </row>
    <row r="838" spans="1:1">
      <c r="A838" s="222"/>
    </row>
    <row r="839" spans="1:1">
      <c r="A839" s="222"/>
    </row>
    <row r="840" spans="1:1">
      <c r="A840" s="222"/>
    </row>
    <row r="841" spans="1:1">
      <c r="A841" s="222"/>
    </row>
    <row r="842" spans="1:1">
      <c r="A842" s="222"/>
    </row>
    <row r="843" spans="1:1">
      <c r="A843" s="222"/>
    </row>
    <row r="844" spans="1:1">
      <c r="A844" s="222"/>
    </row>
    <row r="845" spans="1:1">
      <c r="A845" s="222"/>
    </row>
    <row r="846" spans="1:1">
      <c r="A846" s="222"/>
    </row>
    <row r="847" spans="1:1">
      <c r="A847" s="222"/>
    </row>
    <row r="848" spans="1:1">
      <c r="A848" s="222"/>
    </row>
    <row r="849" spans="1:1">
      <c r="A849" s="222"/>
    </row>
    <row r="850" spans="1:1">
      <c r="A850" s="222"/>
    </row>
    <row r="851" spans="1:1">
      <c r="A851" s="222"/>
    </row>
    <row r="852" spans="1:1">
      <c r="A852" s="222"/>
    </row>
    <row r="853" spans="1:1">
      <c r="A853" s="222"/>
    </row>
    <row r="854" spans="1:1">
      <c r="A854" s="222"/>
    </row>
    <row r="855" spans="1:1">
      <c r="A855" s="222"/>
    </row>
    <row r="856" spans="1:1">
      <c r="A856" s="222"/>
    </row>
    <row r="857" spans="1:1">
      <c r="A857" s="222"/>
    </row>
    <row r="858" spans="1:1">
      <c r="A858" s="222"/>
    </row>
    <row r="859" spans="1:1">
      <c r="A859" s="222"/>
    </row>
    <row r="860" spans="1:1">
      <c r="A860" s="222"/>
    </row>
    <row r="861" spans="1:1">
      <c r="A861" s="222"/>
    </row>
    <row r="862" spans="1:1">
      <c r="A862" s="222"/>
    </row>
    <row r="863" spans="1:1">
      <c r="A863" s="222"/>
    </row>
    <row r="864" spans="1:1">
      <c r="A864" s="222"/>
    </row>
    <row r="865" spans="1:1">
      <c r="A865" s="222"/>
    </row>
    <row r="866" spans="1:1">
      <c r="A866" s="222"/>
    </row>
    <row r="867" spans="1:1">
      <c r="A867" s="222"/>
    </row>
    <row r="868" spans="1:1">
      <c r="A868" s="222"/>
    </row>
    <row r="869" spans="1:1">
      <c r="A869" s="222"/>
    </row>
    <row r="870" spans="1:1">
      <c r="A870" s="222"/>
    </row>
    <row r="871" spans="1:1">
      <c r="A871" s="222"/>
    </row>
    <row r="872" spans="1:1">
      <c r="A872" s="222"/>
    </row>
    <row r="873" spans="1:1">
      <c r="A873" s="222"/>
    </row>
    <row r="874" spans="1:1">
      <c r="A874" s="222"/>
    </row>
    <row r="875" spans="1:1">
      <c r="A875" s="222"/>
    </row>
    <row r="876" spans="1:1">
      <c r="A876" s="222"/>
    </row>
    <row r="877" spans="1:1">
      <c r="A877" s="222"/>
    </row>
    <row r="878" spans="1:1">
      <c r="A878" s="222"/>
    </row>
    <row r="879" spans="1:1">
      <c r="A879" s="222"/>
    </row>
    <row r="880" spans="1:1">
      <c r="A880" s="222"/>
    </row>
    <row r="881" spans="1:1">
      <c r="A881" s="222"/>
    </row>
    <row r="882" spans="1:1">
      <c r="A882" s="222"/>
    </row>
    <row r="883" spans="1:1">
      <c r="A883" s="222"/>
    </row>
    <row r="884" spans="1:1">
      <c r="A884" s="222"/>
    </row>
    <row r="885" spans="1:1">
      <c r="A885" s="222"/>
    </row>
    <row r="886" spans="1:1">
      <c r="A886" s="222"/>
    </row>
    <row r="887" spans="1:1">
      <c r="A887" s="222"/>
    </row>
    <row r="888" spans="1:1">
      <c r="A888" s="222"/>
    </row>
    <row r="889" spans="1:1">
      <c r="A889" s="222"/>
    </row>
    <row r="890" spans="1:1">
      <c r="A890" s="222"/>
    </row>
    <row r="891" spans="1:1">
      <c r="A891" s="222"/>
    </row>
    <row r="892" spans="1:1">
      <c r="A892" s="222"/>
    </row>
    <row r="893" spans="1:1">
      <c r="A893" s="222"/>
    </row>
    <row r="894" spans="1:1">
      <c r="A894" s="222"/>
    </row>
    <row r="895" spans="1:1">
      <c r="A895" s="222"/>
    </row>
    <row r="896" spans="1:1">
      <c r="A896" s="222"/>
    </row>
    <row r="897" spans="1:1">
      <c r="A897" s="222"/>
    </row>
    <row r="898" spans="1:1">
      <c r="A898" s="222"/>
    </row>
    <row r="899" spans="1:1">
      <c r="A899" s="222"/>
    </row>
    <row r="900" spans="1:1">
      <c r="A900" s="222"/>
    </row>
    <row r="901" spans="1:1">
      <c r="A901" s="222"/>
    </row>
    <row r="902" spans="1:1">
      <c r="A902" s="222"/>
    </row>
    <row r="903" spans="1:1">
      <c r="A903" s="222"/>
    </row>
    <row r="904" spans="1:1">
      <c r="A904" s="222"/>
    </row>
    <row r="905" spans="1:1">
      <c r="A905" s="222"/>
    </row>
    <row r="906" spans="1:1">
      <c r="A906" s="222"/>
    </row>
    <row r="907" spans="1:1">
      <c r="A907" s="222"/>
    </row>
    <row r="908" spans="1:1">
      <c r="A908" s="222"/>
    </row>
    <row r="909" spans="1:1">
      <c r="A909" s="222"/>
    </row>
    <row r="910" spans="1:1">
      <c r="A910" s="222"/>
    </row>
    <row r="911" spans="1:1">
      <c r="A911" s="222"/>
    </row>
    <row r="912" spans="1:1">
      <c r="A912" s="222"/>
    </row>
    <row r="913" spans="1:1">
      <c r="A913" s="222"/>
    </row>
    <row r="914" spans="1:1">
      <c r="A914" s="222"/>
    </row>
    <row r="915" spans="1:1">
      <c r="A915" s="222"/>
    </row>
    <row r="916" spans="1:1">
      <c r="A916" s="222"/>
    </row>
    <row r="917" spans="1:1">
      <c r="A917" s="222"/>
    </row>
    <row r="918" spans="1:1">
      <c r="A918" s="222"/>
    </row>
    <row r="919" spans="1:1">
      <c r="A919" s="222"/>
    </row>
    <row r="920" spans="1:1">
      <c r="A920" s="222"/>
    </row>
    <row r="921" spans="1:1">
      <c r="A921" s="222"/>
    </row>
    <row r="922" spans="1:1">
      <c r="A922" s="222"/>
    </row>
    <row r="923" spans="1:1">
      <c r="A923" s="222"/>
    </row>
    <row r="924" spans="1:1">
      <c r="A924" s="222"/>
    </row>
    <row r="925" spans="1:1">
      <c r="A925" s="222"/>
    </row>
    <row r="926" spans="1:1">
      <c r="A926" s="222"/>
    </row>
    <row r="927" spans="1:1">
      <c r="A927" s="222"/>
    </row>
    <row r="928" spans="1:1">
      <c r="A928" s="222"/>
    </row>
    <row r="929" spans="1:1">
      <c r="A929" s="222"/>
    </row>
    <row r="930" spans="1:1">
      <c r="A930" s="222"/>
    </row>
    <row r="931" spans="1:1">
      <c r="A931" s="222"/>
    </row>
    <row r="932" spans="1:1">
      <c r="A932" s="222"/>
    </row>
    <row r="933" spans="1:1">
      <c r="A933" s="222"/>
    </row>
    <row r="934" spans="1:1">
      <c r="A934" s="222"/>
    </row>
    <row r="935" spans="1:1">
      <c r="A935" s="222"/>
    </row>
    <row r="936" spans="1:1">
      <c r="A936" s="222"/>
    </row>
    <row r="937" spans="1:1">
      <c r="A937" s="222"/>
    </row>
    <row r="938" spans="1:1">
      <c r="A938" s="222"/>
    </row>
    <row r="939" spans="1:1">
      <c r="A939" s="222"/>
    </row>
    <row r="940" spans="1:1">
      <c r="A940" s="222"/>
    </row>
    <row r="941" spans="1:1">
      <c r="A941" s="222"/>
    </row>
    <row r="942" spans="1:1">
      <c r="A942" s="222"/>
    </row>
    <row r="943" spans="1:1">
      <c r="A943" s="222"/>
    </row>
    <row r="944" spans="1:1">
      <c r="A944" s="222"/>
    </row>
    <row r="945" spans="1:1">
      <c r="A945" s="222"/>
    </row>
    <row r="946" spans="1:1">
      <c r="A946" s="222"/>
    </row>
    <row r="947" spans="1:1">
      <c r="A947" s="222"/>
    </row>
    <row r="948" spans="1:1">
      <c r="A948" s="222"/>
    </row>
    <row r="949" spans="1:1">
      <c r="A949" s="222"/>
    </row>
    <row r="950" spans="1:1">
      <c r="A950" s="222"/>
    </row>
    <row r="951" spans="1:1">
      <c r="A951" s="222"/>
    </row>
    <row r="952" spans="1:1">
      <c r="A952" s="222"/>
    </row>
    <row r="953" spans="1:1">
      <c r="A953" s="222"/>
    </row>
    <row r="954" spans="1:1">
      <c r="A954" s="222"/>
    </row>
    <row r="955" spans="1:1">
      <c r="A955" s="222"/>
    </row>
    <row r="956" spans="1:1">
      <c r="A956" s="222"/>
    </row>
    <row r="957" spans="1:1">
      <c r="A957" s="222"/>
    </row>
    <row r="958" spans="1:1">
      <c r="A958" s="222"/>
    </row>
    <row r="959" spans="1:1">
      <c r="A959" s="222"/>
    </row>
    <row r="960" spans="1:1">
      <c r="A960" s="222"/>
    </row>
    <row r="961" spans="1:1">
      <c r="A961" s="222"/>
    </row>
    <row r="962" spans="1:1">
      <c r="A962" s="222"/>
    </row>
    <row r="963" spans="1:1">
      <c r="A963" s="222"/>
    </row>
    <row r="964" spans="1:1">
      <c r="A964" s="222"/>
    </row>
    <row r="965" spans="1:1">
      <c r="A965" s="222"/>
    </row>
    <row r="966" spans="1:1">
      <c r="A966" s="222"/>
    </row>
    <row r="967" spans="1:1">
      <c r="A967" s="222"/>
    </row>
    <row r="968" spans="1:1">
      <c r="A968" s="222"/>
    </row>
    <row r="969" spans="1:1">
      <c r="A969" s="222"/>
    </row>
    <row r="970" spans="1:1">
      <c r="A970" s="222"/>
    </row>
    <row r="971" spans="1:1">
      <c r="A971" s="222"/>
    </row>
    <row r="972" spans="1:1">
      <c r="A972" s="222"/>
    </row>
    <row r="973" spans="1:1">
      <c r="A973" s="222"/>
    </row>
    <row r="974" spans="1:1">
      <c r="A974" s="222"/>
    </row>
    <row r="975" spans="1:1">
      <c r="A975" s="222"/>
    </row>
    <row r="976" spans="1:1">
      <c r="A976" s="222"/>
    </row>
    <row r="977" spans="1:1">
      <c r="A977" s="222"/>
    </row>
    <row r="978" spans="1:1">
      <c r="A978" s="222"/>
    </row>
    <row r="979" spans="1:1">
      <c r="A979" s="222"/>
    </row>
    <row r="980" spans="1:1">
      <c r="A980" s="222"/>
    </row>
    <row r="981" spans="1:1">
      <c r="A981" s="222"/>
    </row>
    <row r="982" spans="1:1">
      <c r="A982" s="222"/>
    </row>
    <row r="983" spans="1:1">
      <c r="A983" s="222"/>
    </row>
    <row r="984" spans="1:1">
      <c r="A984" s="222"/>
    </row>
    <row r="985" spans="1:1">
      <c r="A985" s="222"/>
    </row>
    <row r="986" spans="1:1">
      <c r="A986" s="222"/>
    </row>
    <row r="987" spans="1:1">
      <c r="A987" s="222"/>
    </row>
    <row r="988" spans="1:1">
      <c r="A988" s="222"/>
    </row>
    <row r="989" spans="1:1">
      <c r="A989" s="222"/>
    </row>
    <row r="990" spans="1:1">
      <c r="A990" s="222"/>
    </row>
    <row r="991" spans="1:1">
      <c r="A991" s="222"/>
    </row>
    <row r="992" spans="1:1">
      <c r="A992" s="222"/>
    </row>
    <row r="993" spans="1:1">
      <c r="A993" s="222"/>
    </row>
    <row r="994" spans="1:1">
      <c r="A994" s="222"/>
    </row>
    <row r="995" spans="1:1">
      <c r="A995" s="222"/>
    </row>
    <row r="996" spans="1:1">
      <c r="A996" s="222"/>
    </row>
    <row r="997" spans="1:1">
      <c r="A997" s="222"/>
    </row>
    <row r="998" spans="1:1">
      <c r="A998" s="222"/>
    </row>
    <row r="999" spans="1:1">
      <c r="A999" s="222"/>
    </row>
    <row r="1000" spans="1:1">
      <c r="A1000" s="222"/>
    </row>
    <row r="1001" spans="1:1">
      <c r="A1001" s="222"/>
    </row>
    <row r="1002" spans="1:1">
      <c r="A1002" s="222"/>
    </row>
    <row r="1003" spans="1:1">
      <c r="A1003" s="222"/>
    </row>
    <row r="1004" spans="1:1">
      <c r="A1004" s="222"/>
    </row>
    <row r="1005" spans="1:1">
      <c r="A1005" s="222"/>
    </row>
    <row r="1006" spans="1:1">
      <c r="A1006" s="222"/>
    </row>
    <row r="1007" spans="1:1">
      <c r="A1007" s="222"/>
    </row>
    <row r="1008" spans="1:1">
      <c r="A1008" s="222"/>
    </row>
    <row r="1009" spans="1:1">
      <c r="A1009" s="222"/>
    </row>
    <row r="1010" spans="1:1">
      <c r="A1010" s="222"/>
    </row>
    <row r="1011" spans="1:1">
      <c r="A1011" s="222"/>
    </row>
    <row r="1012" spans="1:1">
      <c r="A1012" s="222"/>
    </row>
    <row r="1013" spans="1:1">
      <c r="A1013" s="222"/>
    </row>
    <row r="1014" spans="1:1">
      <c r="A1014" s="222"/>
    </row>
    <row r="1015" spans="1:1">
      <c r="A1015" s="222"/>
    </row>
    <row r="1016" spans="1:1">
      <c r="A1016" s="222"/>
    </row>
    <row r="1017" spans="1:1">
      <c r="A1017" s="222"/>
    </row>
    <row r="1018" spans="1:1">
      <c r="A1018" s="222"/>
    </row>
    <row r="1019" spans="1:1">
      <c r="A1019" s="222"/>
    </row>
    <row r="1020" spans="1:1">
      <c r="A1020" s="222"/>
    </row>
    <row r="1021" spans="1:1">
      <c r="A1021" s="222"/>
    </row>
    <row r="1022" spans="1:1">
      <c r="A1022" s="222"/>
    </row>
    <row r="1023" spans="1:1">
      <c r="A1023" s="222"/>
    </row>
    <row r="1024" spans="1:1">
      <c r="A1024" s="222"/>
    </row>
    <row r="1025" spans="1:1">
      <c r="A1025" s="222"/>
    </row>
    <row r="1026" spans="1:1">
      <c r="A1026" s="222"/>
    </row>
    <row r="1027" spans="1:1">
      <c r="A1027" s="222"/>
    </row>
    <row r="1028" spans="1:1">
      <c r="A1028" s="222"/>
    </row>
    <row r="1029" spans="1:1">
      <c r="A1029" s="222"/>
    </row>
    <row r="1030" spans="1:1">
      <c r="A1030" s="222"/>
    </row>
    <row r="1031" spans="1:1">
      <c r="A1031" s="222"/>
    </row>
    <row r="1032" spans="1:1">
      <c r="A1032" s="222"/>
    </row>
    <row r="1033" spans="1:1">
      <c r="A1033" s="222"/>
    </row>
    <row r="1034" spans="1:1">
      <c r="A1034" s="222"/>
    </row>
    <row r="1035" spans="1:1">
      <c r="A1035" s="222"/>
    </row>
    <row r="1036" spans="1:1">
      <c r="A1036" s="222"/>
    </row>
    <row r="1037" spans="1:1">
      <c r="A1037" s="222"/>
    </row>
    <row r="1038" spans="1:1">
      <c r="A1038" s="222"/>
    </row>
    <row r="1039" spans="1:1">
      <c r="A1039" s="222"/>
    </row>
    <row r="1040" spans="1:1">
      <c r="A1040" s="222"/>
    </row>
    <row r="1041" spans="1:1">
      <c r="A1041" s="222"/>
    </row>
    <row r="1042" spans="1:1">
      <c r="A1042" s="222"/>
    </row>
    <row r="1043" spans="1:1">
      <c r="A1043" s="222"/>
    </row>
    <row r="1044" spans="1:1">
      <c r="A1044" s="222"/>
    </row>
    <row r="1045" spans="1:1">
      <c r="A1045" s="222"/>
    </row>
    <row r="1046" spans="1:1">
      <c r="A1046" s="222"/>
    </row>
    <row r="1047" spans="1:1">
      <c r="A1047" s="222"/>
    </row>
    <row r="1048" spans="1:1">
      <c r="A1048" s="222"/>
    </row>
    <row r="1049" spans="1:1">
      <c r="A1049" s="222"/>
    </row>
    <row r="1050" spans="1:1">
      <c r="A1050" s="222"/>
    </row>
    <row r="1051" spans="1:1">
      <c r="A1051" s="222"/>
    </row>
    <row r="1052" spans="1:1">
      <c r="A1052" s="222"/>
    </row>
    <row r="1053" spans="1:1">
      <c r="A1053" s="222"/>
    </row>
    <row r="1054" spans="1:1">
      <c r="A1054" s="222"/>
    </row>
    <row r="1055" spans="1:1">
      <c r="A1055" s="222"/>
    </row>
    <row r="1056" spans="1:1">
      <c r="A1056" s="222"/>
    </row>
    <row r="1057" spans="1:1">
      <c r="A1057" s="222"/>
    </row>
    <row r="1058" spans="1:1">
      <c r="A1058" s="222"/>
    </row>
    <row r="1059" spans="1:1">
      <c r="A1059" s="222"/>
    </row>
    <row r="1060" spans="1:1">
      <c r="A1060" s="222"/>
    </row>
    <row r="1061" spans="1:1">
      <c r="A1061" s="222"/>
    </row>
    <row r="1062" spans="1:1">
      <c r="A1062" s="222"/>
    </row>
    <row r="1063" spans="1:1">
      <c r="A1063" s="222"/>
    </row>
    <row r="1064" spans="1:1">
      <c r="A1064" s="222"/>
    </row>
    <row r="1065" spans="1:1">
      <c r="A1065" s="222"/>
    </row>
    <row r="1066" spans="1:1">
      <c r="A1066" s="222"/>
    </row>
    <row r="1067" spans="1:1">
      <c r="A1067" s="222"/>
    </row>
    <row r="1068" spans="1:1">
      <c r="A1068" s="222"/>
    </row>
    <row r="1069" spans="1:1">
      <c r="A1069" s="222"/>
    </row>
    <row r="1070" spans="1:1">
      <c r="A1070" s="222"/>
    </row>
    <row r="1071" spans="1:1">
      <c r="A1071" s="222"/>
    </row>
    <row r="1072" spans="1:1">
      <c r="A1072" s="222"/>
    </row>
    <row r="1073" spans="1:1">
      <c r="A1073" s="222"/>
    </row>
    <row r="1074" spans="1:1">
      <c r="A1074" s="222"/>
    </row>
    <row r="1075" spans="1:1">
      <c r="A1075" s="222"/>
    </row>
    <row r="1076" spans="1:1">
      <c r="A1076" s="222"/>
    </row>
    <row r="1077" spans="1:1">
      <c r="A1077" s="222"/>
    </row>
    <row r="1078" spans="1:1">
      <c r="A1078" s="222"/>
    </row>
    <row r="1079" spans="1:1">
      <c r="A1079" s="222"/>
    </row>
    <row r="1080" spans="1:1">
      <c r="A1080" s="222"/>
    </row>
    <row r="1081" spans="1:1">
      <c r="A1081" s="222"/>
    </row>
    <row r="1082" spans="1:1">
      <c r="A1082" s="222"/>
    </row>
    <row r="1083" spans="1:1">
      <c r="A1083" s="222"/>
    </row>
    <row r="1084" spans="1:1">
      <c r="A1084" s="222"/>
    </row>
    <row r="1085" spans="1:1">
      <c r="A1085" s="222"/>
    </row>
    <row r="1086" spans="1:1">
      <c r="A1086" s="222"/>
    </row>
    <row r="1087" spans="1:1">
      <c r="A1087" s="222"/>
    </row>
    <row r="1088" spans="1:1">
      <c r="A1088" s="222"/>
    </row>
    <row r="1089" spans="1:1">
      <c r="A1089" s="222"/>
    </row>
    <row r="1090" spans="1:1">
      <c r="A1090" s="222"/>
    </row>
    <row r="1091" spans="1:1">
      <c r="A1091" s="222"/>
    </row>
    <row r="1092" spans="1:1">
      <c r="A1092" s="222"/>
    </row>
    <row r="1093" spans="1:1">
      <c r="A1093" s="222"/>
    </row>
    <row r="1094" spans="1:1">
      <c r="A1094" s="222"/>
    </row>
    <row r="1095" spans="1:1">
      <c r="A1095" s="222"/>
    </row>
    <row r="1096" spans="1:1">
      <c r="A1096" s="222"/>
    </row>
    <row r="1097" spans="1:1">
      <c r="A1097" s="222"/>
    </row>
    <row r="1098" spans="1:1">
      <c r="A1098" s="222"/>
    </row>
    <row r="1099" spans="1:1">
      <c r="A1099" s="222"/>
    </row>
    <row r="1100" spans="1:1">
      <c r="A1100" s="222"/>
    </row>
    <row r="1101" spans="1:1">
      <c r="A1101" s="222"/>
    </row>
    <row r="1102" spans="1:1">
      <c r="A1102" s="222"/>
    </row>
    <row r="1103" spans="1:1">
      <c r="A1103" s="222"/>
    </row>
    <row r="1104" spans="1:1">
      <c r="A1104" s="222"/>
    </row>
    <row r="1105" spans="1:1">
      <c r="A1105" s="222"/>
    </row>
    <row r="1106" spans="1:1">
      <c r="A1106" s="222"/>
    </row>
    <row r="1107" spans="1:1">
      <c r="A1107" s="222"/>
    </row>
    <row r="1108" spans="1:1">
      <c r="A1108" s="222"/>
    </row>
    <row r="1109" spans="1:1">
      <c r="A1109" s="222"/>
    </row>
    <row r="1110" spans="1:1">
      <c r="A1110" s="222"/>
    </row>
    <row r="1111" spans="1:1">
      <c r="A1111" s="222"/>
    </row>
    <row r="1112" spans="1:1">
      <c r="A1112" s="222"/>
    </row>
    <row r="1113" spans="1:1">
      <c r="A1113" s="222"/>
    </row>
    <row r="1114" spans="1:1">
      <c r="A1114" s="222"/>
    </row>
    <row r="1115" spans="1:1">
      <c r="A1115" s="222"/>
    </row>
    <row r="1116" spans="1:1">
      <c r="A1116" s="222"/>
    </row>
    <row r="1117" spans="1:1">
      <c r="A1117" s="222"/>
    </row>
    <row r="1118" spans="1:1">
      <c r="A1118" s="222"/>
    </row>
    <row r="1119" spans="1:1">
      <c r="A1119" s="222"/>
    </row>
    <row r="1120" spans="1:1">
      <c r="A1120" s="222"/>
    </row>
    <row r="1121" spans="1:1">
      <c r="A1121" s="222"/>
    </row>
    <row r="1122" spans="1:1">
      <c r="A1122" s="222"/>
    </row>
    <row r="1123" spans="1:1">
      <c r="A1123" s="222"/>
    </row>
    <row r="1124" spans="1:1">
      <c r="A1124" s="222"/>
    </row>
    <row r="1125" spans="1:1">
      <c r="A1125" s="222"/>
    </row>
    <row r="1126" spans="1:1">
      <c r="A1126" s="222"/>
    </row>
    <row r="1127" spans="1:1">
      <c r="A1127" s="222"/>
    </row>
    <row r="1128" spans="1:1">
      <c r="A1128" s="222"/>
    </row>
    <row r="1129" spans="1:1">
      <c r="A1129" s="222"/>
    </row>
    <row r="1130" spans="1:1">
      <c r="A1130" s="222"/>
    </row>
    <row r="1131" spans="1:1">
      <c r="A1131" s="222"/>
    </row>
    <row r="1132" spans="1:1">
      <c r="A1132" s="222"/>
    </row>
    <row r="1133" spans="1:1">
      <c r="A1133" s="222"/>
    </row>
    <row r="1134" spans="1:1">
      <c r="A1134" s="222"/>
    </row>
    <row r="1135" spans="1:1">
      <c r="A1135" s="222"/>
    </row>
    <row r="1136" spans="1:1">
      <c r="A1136" s="222"/>
    </row>
    <row r="1137" spans="1:1">
      <c r="A1137" s="222"/>
    </row>
    <row r="1138" spans="1:1">
      <c r="A1138" s="222"/>
    </row>
    <row r="1139" spans="1:1">
      <c r="A1139" s="222"/>
    </row>
    <row r="1140" spans="1:1">
      <c r="A1140" s="222"/>
    </row>
    <row r="1141" spans="1:1">
      <c r="A1141" s="222"/>
    </row>
    <row r="1142" spans="1:1">
      <c r="A1142" s="222"/>
    </row>
    <row r="1143" spans="1:1">
      <c r="A1143" s="222"/>
    </row>
    <row r="1144" spans="1:1">
      <c r="A1144" s="222"/>
    </row>
    <row r="1145" spans="1:1">
      <c r="A1145" s="222"/>
    </row>
    <row r="1146" spans="1:1">
      <c r="A1146" s="222"/>
    </row>
    <row r="1147" spans="1:1">
      <c r="A1147" s="222"/>
    </row>
    <row r="1148" spans="1:1">
      <c r="A1148" s="222"/>
    </row>
    <row r="1149" spans="1:1">
      <c r="A1149" s="222"/>
    </row>
    <row r="1150" spans="1:1">
      <c r="A1150" s="222"/>
    </row>
    <row r="1151" spans="1:1">
      <c r="A1151" s="222"/>
    </row>
    <row r="1152" spans="1:1">
      <c r="A1152" s="222"/>
    </row>
    <row r="1153" spans="1:1">
      <c r="A1153" s="222"/>
    </row>
    <row r="1154" spans="1:1">
      <c r="A1154" s="222"/>
    </row>
    <row r="1155" spans="1:1">
      <c r="A1155" s="222"/>
    </row>
    <row r="1156" spans="1:1">
      <c r="A1156" s="222"/>
    </row>
    <row r="1157" spans="1:1">
      <c r="A1157" s="222"/>
    </row>
    <row r="1158" spans="1:1">
      <c r="A1158" s="222"/>
    </row>
    <row r="1159" spans="1:1">
      <c r="A1159" s="222"/>
    </row>
    <row r="1160" spans="1:1">
      <c r="A1160" s="222"/>
    </row>
    <row r="1161" spans="1:1">
      <c r="A1161" s="222"/>
    </row>
    <row r="1162" spans="1:1">
      <c r="A1162" s="222"/>
    </row>
    <row r="1163" spans="1:1">
      <c r="A1163" s="222"/>
    </row>
    <row r="1164" spans="1:1">
      <c r="A1164" s="222"/>
    </row>
    <row r="1165" spans="1:1">
      <c r="A1165" s="222"/>
    </row>
    <row r="1166" spans="1:1">
      <c r="A1166" s="222"/>
    </row>
    <row r="1167" spans="1:1">
      <c r="A1167" s="222"/>
    </row>
    <row r="1168" spans="1:1">
      <c r="A1168" s="222"/>
    </row>
    <row r="1169" spans="1:1">
      <c r="A1169" s="222"/>
    </row>
    <row r="1170" spans="1:1">
      <c r="A1170" s="222"/>
    </row>
    <row r="1171" spans="1:1">
      <c r="A1171" s="222"/>
    </row>
    <row r="1172" spans="1:1">
      <c r="A1172" s="222"/>
    </row>
    <row r="1173" spans="1:1">
      <c r="A1173" s="222"/>
    </row>
    <row r="1174" spans="1:1">
      <c r="A1174" s="222"/>
    </row>
    <row r="1175" spans="1:1">
      <c r="A1175" s="222"/>
    </row>
    <row r="1176" spans="1:1">
      <c r="A1176" s="222"/>
    </row>
    <row r="1177" spans="1:1">
      <c r="A1177" s="222"/>
    </row>
    <row r="1178" spans="1:1">
      <c r="A1178" s="222"/>
    </row>
    <row r="1179" spans="1:1">
      <c r="A1179" s="222"/>
    </row>
    <row r="1180" spans="1:1">
      <c r="A1180" s="222"/>
    </row>
    <row r="1181" spans="1:1">
      <c r="A1181" s="222"/>
    </row>
    <row r="1182" spans="1:1">
      <c r="A1182" s="222"/>
    </row>
    <row r="1183" spans="1:1">
      <c r="A1183" s="222"/>
    </row>
    <row r="1184" spans="1:1">
      <c r="A1184" s="222"/>
    </row>
    <row r="1185" spans="1:1">
      <c r="A1185" s="222"/>
    </row>
    <row r="1186" spans="1:1">
      <c r="A1186" s="222"/>
    </row>
    <row r="1187" spans="1:1">
      <c r="A1187" s="222"/>
    </row>
    <row r="1188" spans="1:1">
      <c r="A1188" s="222"/>
    </row>
    <row r="1189" spans="1:1">
      <c r="A1189" s="222"/>
    </row>
    <row r="1190" spans="1:1">
      <c r="A1190" s="222"/>
    </row>
    <row r="1191" spans="1:1">
      <c r="A1191" s="222"/>
    </row>
    <row r="1192" spans="1:1">
      <c r="A1192" s="222"/>
    </row>
    <row r="1193" spans="1:1">
      <c r="A1193" s="222"/>
    </row>
    <row r="1194" spans="1:1">
      <c r="A1194" s="222"/>
    </row>
    <row r="1195" spans="1:1">
      <c r="A1195" s="222"/>
    </row>
    <row r="1196" spans="1:1">
      <c r="A1196" s="222"/>
    </row>
    <row r="1197" spans="1:1">
      <c r="A1197" s="222"/>
    </row>
    <row r="1198" spans="1:1">
      <c r="A1198" s="222"/>
    </row>
    <row r="1199" spans="1:1">
      <c r="A1199" s="222"/>
    </row>
    <row r="1200" spans="1:1">
      <c r="A1200" s="222"/>
    </row>
    <row r="1201" spans="1:1">
      <c r="A1201" s="222"/>
    </row>
    <row r="1202" spans="1:1">
      <c r="A1202" s="222"/>
    </row>
    <row r="1203" spans="1:1">
      <c r="A1203" s="222"/>
    </row>
    <row r="1204" spans="1:1">
      <c r="A1204" s="222"/>
    </row>
    <row r="1205" spans="1:1">
      <c r="A1205" s="222"/>
    </row>
    <row r="1206" spans="1:1">
      <c r="A1206" s="222"/>
    </row>
    <row r="1207" spans="1:1">
      <c r="A1207" s="222"/>
    </row>
    <row r="1208" spans="1:1">
      <c r="A1208" s="222"/>
    </row>
    <row r="1209" spans="1:1">
      <c r="A1209" s="222"/>
    </row>
    <row r="1210" spans="1:1">
      <c r="A1210" s="222"/>
    </row>
    <row r="1211" spans="1:1">
      <c r="A1211" s="222"/>
    </row>
    <row r="1212" spans="1:1">
      <c r="A1212" s="222"/>
    </row>
    <row r="1213" spans="1:1">
      <c r="A1213" s="222"/>
    </row>
    <row r="1214" spans="1:1">
      <c r="A1214" s="222"/>
    </row>
    <row r="1215" spans="1:1">
      <c r="A1215" s="222"/>
    </row>
    <row r="1216" spans="1:1">
      <c r="A1216" s="222"/>
    </row>
    <row r="1217" spans="1:1">
      <c r="A1217" s="222"/>
    </row>
    <row r="1218" spans="1:1">
      <c r="A1218" s="222"/>
    </row>
    <row r="1219" spans="1:1">
      <c r="A1219" s="222"/>
    </row>
    <row r="1220" spans="1:1">
      <c r="A1220" s="222"/>
    </row>
    <row r="1221" spans="1:1">
      <c r="A1221" s="222"/>
    </row>
    <row r="1222" spans="1:1">
      <c r="A1222" s="222"/>
    </row>
    <row r="1223" spans="1:1">
      <c r="A1223" s="222"/>
    </row>
    <row r="1224" spans="1:1">
      <c r="A1224" s="222"/>
    </row>
    <row r="1225" spans="1:1">
      <c r="A1225" s="222"/>
    </row>
    <row r="1226" spans="1:1">
      <c r="A1226" s="222"/>
    </row>
    <row r="1227" spans="1:1">
      <c r="A1227" s="222"/>
    </row>
    <row r="1228" spans="1:1">
      <c r="A1228" s="222"/>
    </row>
    <row r="1229" spans="1:1">
      <c r="A1229" s="222"/>
    </row>
    <row r="1230" spans="1:1">
      <c r="A1230" s="222"/>
    </row>
    <row r="1231" spans="1:1">
      <c r="A1231" s="222"/>
    </row>
    <row r="1232" spans="1:1">
      <c r="A1232" s="222"/>
    </row>
    <row r="1233" spans="1:1">
      <c r="A1233" s="222"/>
    </row>
    <row r="1234" spans="1:1">
      <c r="A1234" s="222"/>
    </row>
    <row r="1235" spans="1:1">
      <c r="A1235" s="222"/>
    </row>
    <row r="1236" spans="1:1">
      <c r="A1236" s="222"/>
    </row>
    <row r="1237" spans="1:1">
      <c r="A1237" s="222"/>
    </row>
    <row r="1238" spans="1:1">
      <c r="A1238" s="222"/>
    </row>
    <row r="1239" spans="1:1">
      <c r="A1239" s="222"/>
    </row>
    <row r="1240" spans="1:1">
      <c r="A1240" s="222"/>
    </row>
    <row r="1241" spans="1:1">
      <c r="A1241" s="222"/>
    </row>
    <row r="1242" spans="1:1">
      <c r="A1242" s="222"/>
    </row>
    <row r="1243" spans="1:1">
      <c r="A1243" s="222"/>
    </row>
    <row r="1244" spans="1:1">
      <c r="A1244" s="222"/>
    </row>
    <row r="1245" spans="1:1">
      <c r="A1245" s="222"/>
    </row>
    <row r="1246" spans="1:1">
      <c r="A1246" s="222"/>
    </row>
    <row r="1247" spans="1:1">
      <c r="A1247" s="222"/>
    </row>
    <row r="1248" spans="1:1">
      <c r="A1248" s="222"/>
    </row>
    <row r="1249" spans="1:1">
      <c r="A1249" s="222"/>
    </row>
    <row r="1250" spans="1:1">
      <c r="A1250" s="222"/>
    </row>
    <row r="1251" spans="1:1">
      <c r="A1251" s="222"/>
    </row>
    <row r="1252" spans="1:1">
      <c r="A1252" s="222"/>
    </row>
    <row r="1253" spans="1:1">
      <c r="A1253" s="222"/>
    </row>
    <row r="1254" spans="1:1">
      <c r="A1254" s="222"/>
    </row>
    <row r="1255" spans="1:1">
      <c r="A1255" s="222"/>
    </row>
    <row r="1256" spans="1:1">
      <c r="A1256" s="222"/>
    </row>
    <row r="1257" spans="1:1">
      <c r="A1257" s="222"/>
    </row>
    <row r="1258" spans="1:1">
      <c r="A1258" s="222"/>
    </row>
    <row r="1259" spans="1:1">
      <c r="A1259" s="222"/>
    </row>
    <row r="1260" spans="1:1">
      <c r="A1260" s="222"/>
    </row>
    <row r="1261" spans="1:1">
      <c r="A1261" s="222"/>
    </row>
    <row r="1262" spans="1:1">
      <c r="A1262" s="222"/>
    </row>
    <row r="1263" spans="1:1">
      <c r="A1263" s="222"/>
    </row>
    <row r="1264" spans="1:1">
      <c r="A1264" s="222"/>
    </row>
    <row r="1265" spans="1:1">
      <c r="A1265" s="222"/>
    </row>
    <row r="1266" spans="1:1">
      <c r="A1266" s="222"/>
    </row>
    <row r="1267" spans="1:1">
      <c r="A1267" s="222"/>
    </row>
    <row r="1268" spans="1:1">
      <c r="A1268" s="222"/>
    </row>
    <row r="1269" spans="1:1">
      <c r="A1269" s="222"/>
    </row>
    <row r="1270" spans="1:1">
      <c r="A1270" s="222"/>
    </row>
    <row r="1271" spans="1:1">
      <c r="A1271" s="222"/>
    </row>
    <row r="1272" spans="1:1">
      <c r="A1272" s="222"/>
    </row>
    <row r="1273" spans="1:1">
      <c r="A1273" s="222"/>
    </row>
    <row r="1274" spans="1:1">
      <c r="A1274" s="222"/>
    </row>
    <row r="1275" spans="1:1">
      <c r="A1275" s="222"/>
    </row>
    <row r="1276" spans="1:1">
      <c r="A1276" s="222"/>
    </row>
    <row r="1277" spans="1:1">
      <c r="A1277" s="222"/>
    </row>
    <row r="1278" spans="1:1">
      <c r="A1278" s="222"/>
    </row>
    <row r="1279" spans="1:1">
      <c r="A1279" s="222"/>
    </row>
    <row r="1280" spans="1:1">
      <c r="A1280" s="222"/>
    </row>
    <row r="1281" spans="1:1">
      <c r="A1281" s="222"/>
    </row>
    <row r="1282" spans="1:1">
      <c r="A1282" s="222"/>
    </row>
    <row r="1283" spans="1:1">
      <c r="A1283" s="222"/>
    </row>
    <row r="1284" spans="1:1">
      <c r="A1284" s="222"/>
    </row>
    <row r="1285" spans="1:1">
      <c r="A1285" s="222"/>
    </row>
    <row r="1286" spans="1:1">
      <c r="A1286" s="222"/>
    </row>
    <row r="1287" spans="1:1">
      <c r="A1287" s="222"/>
    </row>
    <row r="1288" spans="1:1">
      <c r="A1288" s="222"/>
    </row>
    <row r="1289" spans="1:1">
      <c r="A1289" s="222"/>
    </row>
    <row r="1290" spans="1:1">
      <c r="A1290" s="222"/>
    </row>
    <row r="1291" spans="1:1">
      <c r="A1291" s="222"/>
    </row>
    <row r="1292" spans="1:1">
      <c r="A1292" s="222"/>
    </row>
    <row r="1293" spans="1:1">
      <c r="A1293" s="222"/>
    </row>
    <row r="1294" spans="1:1">
      <c r="A1294" s="222"/>
    </row>
    <row r="1295" spans="1:1">
      <c r="A1295" s="222"/>
    </row>
    <row r="1296" spans="1:1">
      <c r="A1296" s="222"/>
    </row>
    <row r="1297" spans="1:1">
      <c r="A1297" s="222"/>
    </row>
    <row r="1298" spans="1:1">
      <c r="A1298" s="222"/>
    </row>
    <row r="1299" spans="1:1">
      <c r="A1299" s="222"/>
    </row>
    <row r="1300" spans="1:1">
      <c r="A1300" s="222"/>
    </row>
    <row r="1301" spans="1:1">
      <c r="A1301" s="222"/>
    </row>
    <row r="1302" spans="1:1">
      <c r="A1302" s="222"/>
    </row>
    <row r="1303" spans="1:1">
      <c r="A1303" s="222"/>
    </row>
    <row r="1304" spans="1:1">
      <c r="A1304" s="222"/>
    </row>
    <row r="1305" spans="1:1">
      <c r="A1305" s="222"/>
    </row>
    <row r="1306" spans="1:1">
      <c r="A1306" s="222"/>
    </row>
    <row r="1307" spans="1:1">
      <c r="A1307" s="222"/>
    </row>
    <row r="1308" spans="1:1">
      <c r="A1308" s="222"/>
    </row>
    <row r="1309" spans="1:1">
      <c r="A1309" s="222"/>
    </row>
    <row r="1310" spans="1:1">
      <c r="A1310" s="222"/>
    </row>
    <row r="1311" spans="1:1">
      <c r="A1311" s="222"/>
    </row>
    <row r="1312" spans="1:1">
      <c r="A1312" s="222"/>
    </row>
    <row r="1313" spans="1:1">
      <c r="A1313" s="222"/>
    </row>
    <row r="1314" spans="1:1">
      <c r="A1314" s="222"/>
    </row>
    <row r="1315" spans="1:1">
      <c r="A1315" s="222"/>
    </row>
    <row r="1316" spans="1:1">
      <c r="A1316" s="222"/>
    </row>
    <row r="1317" spans="1:1">
      <c r="A1317" s="222"/>
    </row>
    <row r="1318" spans="1:1">
      <c r="A1318" s="222"/>
    </row>
    <row r="1319" spans="1:1">
      <c r="A1319" s="222"/>
    </row>
    <row r="1320" spans="1:1">
      <c r="A1320" s="222"/>
    </row>
    <row r="1321" spans="1:1">
      <c r="A1321" s="222"/>
    </row>
    <row r="1322" spans="1:1">
      <c r="A1322" s="222"/>
    </row>
    <row r="1323" spans="1:1">
      <c r="A1323" s="222"/>
    </row>
    <row r="1324" spans="1:1">
      <c r="A1324" s="222"/>
    </row>
    <row r="1325" spans="1:1">
      <c r="A1325" s="222"/>
    </row>
    <row r="1326" spans="1:1">
      <c r="A1326" s="222"/>
    </row>
    <row r="1327" spans="1:1">
      <c r="A1327" s="222"/>
    </row>
    <row r="1328" spans="1:1">
      <c r="A1328" s="222"/>
    </row>
    <row r="1329" spans="1:1">
      <c r="A1329" s="222"/>
    </row>
    <row r="1330" spans="1:1">
      <c r="A1330" s="222"/>
    </row>
    <row r="1331" spans="1:1">
      <c r="A1331" s="222"/>
    </row>
    <row r="1332" spans="1:1">
      <c r="A1332" s="222"/>
    </row>
    <row r="1333" spans="1:1">
      <c r="A1333" s="222"/>
    </row>
    <row r="1334" spans="1:1">
      <c r="A1334" s="222"/>
    </row>
    <row r="1335" spans="1:1">
      <c r="A1335" s="222"/>
    </row>
    <row r="1336" spans="1:1">
      <c r="A1336" s="222"/>
    </row>
    <row r="1337" spans="1:1">
      <c r="A1337" s="222"/>
    </row>
    <row r="1338" spans="1:1">
      <c r="A1338" s="222"/>
    </row>
    <row r="1339" spans="1:1">
      <c r="A1339" s="222"/>
    </row>
    <row r="1340" spans="1:1">
      <c r="A1340" s="222"/>
    </row>
    <row r="1341" spans="1:1">
      <c r="A1341" s="222"/>
    </row>
    <row r="1342" spans="1:1">
      <c r="A1342" s="222"/>
    </row>
    <row r="1343" spans="1:1">
      <c r="A1343" s="222"/>
    </row>
    <row r="1344" spans="1:1">
      <c r="A1344" s="222"/>
    </row>
    <row r="1345" spans="1:1">
      <c r="A1345" s="222"/>
    </row>
    <row r="1346" spans="1:1">
      <c r="A1346" s="222"/>
    </row>
    <row r="1347" spans="1:1">
      <c r="A1347" s="222"/>
    </row>
    <row r="1348" spans="1:1">
      <c r="A1348" s="222"/>
    </row>
    <row r="1349" spans="1:1">
      <c r="A1349" s="222"/>
    </row>
    <row r="1350" spans="1:1">
      <c r="A1350" s="222"/>
    </row>
    <row r="1351" spans="1:1">
      <c r="A1351" s="222"/>
    </row>
    <row r="1352" spans="1:1">
      <c r="A1352" s="222"/>
    </row>
    <row r="1353" spans="1:1">
      <c r="A1353" s="222"/>
    </row>
    <row r="1354" spans="1:1">
      <c r="A1354" s="222"/>
    </row>
    <row r="1355" spans="1:1">
      <c r="A1355" s="222"/>
    </row>
    <row r="1356" spans="1:1">
      <c r="A1356" s="222"/>
    </row>
    <row r="1357" spans="1:1">
      <c r="A1357" s="222"/>
    </row>
    <row r="1358" spans="1:1">
      <c r="A1358" s="222"/>
    </row>
    <row r="1359" spans="1:1">
      <c r="A1359" s="222"/>
    </row>
    <row r="1360" spans="1:1">
      <c r="A1360" s="222"/>
    </row>
    <row r="1361" spans="1:1">
      <c r="A1361" s="222"/>
    </row>
    <row r="1362" spans="1:1">
      <c r="A1362" s="222"/>
    </row>
    <row r="1363" spans="1:1">
      <c r="A1363" s="222"/>
    </row>
    <row r="1364" spans="1:1">
      <c r="A1364" s="222"/>
    </row>
    <row r="1365" spans="1:1">
      <c r="A1365" s="222"/>
    </row>
    <row r="1366" spans="1:1">
      <c r="A1366" s="222"/>
    </row>
    <row r="1367" spans="1:1">
      <c r="A1367" s="222"/>
    </row>
    <row r="1368" spans="1:1">
      <c r="A1368" s="222"/>
    </row>
    <row r="1369" spans="1:1">
      <c r="A1369" s="222"/>
    </row>
    <row r="1370" spans="1:1">
      <c r="A1370" s="222"/>
    </row>
    <row r="1371" spans="1:1">
      <c r="A1371" s="222"/>
    </row>
    <row r="1372" spans="1:1">
      <c r="A1372" s="222"/>
    </row>
    <row r="1373" spans="1:1">
      <c r="A1373" s="222"/>
    </row>
    <row r="1374" spans="1:1">
      <c r="A1374" s="222"/>
    </row>
    <row r="1375" spans="1:1">
      <c r="A1375" s="222"/>
    </row>
    <row r="1376" spans="1:1">
      <c r="A1376" s="222"/>
    </row>
    <row r="1377" spans="1:1">
      <c r="A1377" s="222"/>
    </row>
    <row r="1378" spans="1:1">
      <c r="A1378" s="222"/>
    </row>
    <row r="1379" spans="1:1">
      <c r="A1379" s="222"/>
    </row>
    <row r="1380" spans="1:1">
      <c r="A1380" s="222"/>
    </row>
    <row r="1381" spans="1:1">
      <c r="A1381" s="222"/>
    </row>
    <row r="1382" spans="1:1">
      <c r="A1382" s="222"/>
    </row>
    <row r="1383" spans="1:1">
      <c r="A1383" s="222"/>
    </row>
    <row r="1384" spans="1:1">
      <c r="A1384" s="222"/>
    </row>
    <row r="1385" spans="1:1">
      <c r="A1385" s="222"/>
    </row>
    <row r="1386" spans="1:1">
      <c r="A1386" s="222"/>
    </row>
    <row r="1387" spans="1:1">
      <c r="A1387" s="222"/>
    </row>
    <row r="1388" spans="1:1">
      <c r="A1388" s="222"/>
    </row>
    <row r="1389" spans="1:1">
      <c r="A1389" s="222"/>
    </row>
    <row r="1390" spans="1:1">
      <c r="A1390" s="222"/>
    </row>
    <row r="1391" spans="1:1">
      <c r="A1391" s="222"/>
    </row>
    <row r="1392" spans="1:1">
      <c r="A1392" s="222"/>
    </row>
    <row r="1393" spans="1:1">
      <c r="A1393" s="222"/>
    </row>
    <row r="1394" spans="1:1">
      <c r="A1394" s="222"/>
    </row>
    <row r="1395" spans="1:1">
      <c r="A1395" s="222"/>
    </row>
    <row r="1396" spans="1:1">
      <c r="A1396" s="222"/>
    </row>
    <row r="1397" spans="1:1">
      <c r="A1397" s="222"/>
    </row>
    <row r="1398" spans="1:1">
      <c r="A1398" s="222"/>
    </row>
    <row r="1399" spans="1:1">
      <c r="A1399" s="222"/>
    </row>
    <row r="1400" spans="1:1">
      <c r="A1400" s="222"/>
    </row>
    <row r="1401" spans="1:1">
      <c r="A1401" s="222"/>
    </row>
    <row r="1402" spans="1:1">
      <c r="A1402" s="222"/>
    </row>
    <row r="1403" spans="1:1">
      <c r="A1403" s="222"/>
    </row>
    <row r="1404" spans="1:1">
      <c r="A1404" s="222"/>
    </row>
    <row r="1405" spans="1:1">
      <c r="A1405" s="222"/>
    </row>
    <row r="1406" spans="1:1">
      <c r="A1406" s="222"/>
    </row>
    <row r="1407" spans="1:1">
      <c r="A1407" s="222"/>
    </row>
    <row r="1408" spans="1:1">
      <c r="A1408" s="222"/>
    </row>
    <row r="1409" spans="1:1">
      <c r="A1409" s="222"/>
    </row>
    <row r="1410" spans="1:1">
      <c r="A1410" s="222"/>
    </row>
    <row r="1411" spans="1:1">
      <c r="A1411" s="222"/>
    </row>
    <row r="1412" spans="1:1">
      <c r="A1412" s="222"/>
    </row>
    <row r="1413" spans="1:1">
      <c r="A1413" s="222"/>
    </row>
    <row r="1414" spans="1:1">
      <c r="A1414" s="222"/>
    </row>
    <row r="1415" spans="1:1">
      <c r="A1415" s="222"/>
    </row>
    <row r="1416" spans="1:1">
      <c r="A1416" s="222"/>
    </row>
    <row r="1417" spans="1:1">
      <c r="A1417" s="222"/>
    </row>
    <row r="1418" spans="1:1">
      <c r="A1418" s="222"/>
    </row>
    <row r="1419" spans="1:1">
      <c r="A1419" s="222"/>
    </row>
    <row r="1420" spans="1:1">
      <c r="A1420" s="222"/>
    </row>
    <row r="1421" spans="1:1">
      <c r="A1421" s="222"/>
    </row>
    <row r="1422" spans="1:1">
      <c r="A1422" s="222"/>
    </row>
    <row r="1423" spans="1:1">
      <c r="A1423" s="222"/>
    </row>
    <row r="1424" spans="1:1">
      <c r="A1424" s="222"/>
    </row>
    <row r="1425" spans="1:1">
      <c r="A1425" s="222"/>
    </row>
    <row r="1426" spans="1:1">
      <c r="A1426" s="222"/>
    </row>
    <row r="1427" spans="1:1">
      <c r="A1427" s="222"/>
    </row>
    <row r="1428" spans="1:1">
      <c r="A1428" s="222"/>
    </row>
    <row r="1429" spans="1:1">
      <c r="A1429" s="222"/>
    </row>
    <row r="1430" spans="1:1">
      <c r="A1430" s="222"/>
    </row>
    <row r="1431" spans="1:1">
      <c r="A1431" s="222"/>
    </row>
    <row r="1432" spans="1:1">
      <c r="A1432" s="222"/>
    </row>
    <row r="1433" spans="1:1">
      <c r="A1433" s="222"/>
    </row>
    <row r="1434" spans="1:1">
      <c r="A1434" s="222"/>
    </row>
    <row r="1435" spans="1:1">
      <c r="A1435" s="222"/>
    </row>
    <row r="1436" spans="1:1">
      <c r="A1436" s="222"/>
    </row>
    <row r="1437" spans="1:1">
      <c r="A1437" s="222"/>
    </row>
    <row r="1438" spans="1:1">
      <c r="A1438" s="222"/>
    </row>
    <row r="1439" spans="1:1">
      <c r="A1439" s="222"/>
    </row>
    <row r="1440" spans="1:1">
      <c r="A1440" s="222"/>
    </row>
    <row r="1441" spans="1:1">
      <c r="A1441" s="222"/>
    </row>
    <row r="1442" spans="1:1">
      <c r="A1442" s="222"/>
    </row>
    <row r="1443" spans="1:1">
      <c r="A1443" s="222"/>
    </row>
    <row r="1444" spans="1:1">
      <c r="A1444" s="222"/>
    </row>
    <row r="1445" spans="1:1">
      <c r="A1445" s="222"/>
    </row>
    <row r="1446" spans="1:1">
      <c r="A1446" s="222"/>
    </row>
    <row r="1447" spans="1:1">
      <c r="A1447" s="222"/>
    </row>
    <row r="1448" spans="1:1">
      <c r="A1448" s="222"/>
    </row>
    <row r="1449" spans="1:1">
      <c r="A1449" s="222"/>
    </row>
    <row r="1450" spans="1:1">
      <c r="A1450" s="222"/>
    </row>
    <row r="1451" spans="1:1">
      <c r="A1451" s="222"/>
    </row>
    <row r="1452" spans="1:1">
      <c r="A1452" s="222"/>
    </row>
    <row r="1453" spans="1:1">
      <c r="A1453" s="222"/>
    </row>
    <row r="1454" spans="1:1">
      <c r="A1454" s="222"/>
    </row>
    <row r="1455" spans="1:1">
      <c r="A1455" s="222"/>
    </row>
    <row r="1456" spans="1:1">
      <c r="A1456" s="222"/>
    </row>
    <row r="1457" spans="1:1">
      <c r="A1457" s="222"/>
    </row>
    <row r="1458" spans="1:1">
      <c r="A1458" s="222"/>
    </row>
    <row r="1459" spans="1:1">
      <c r="A1459" s="222"/>
    </row>
    <row r="1460" spans="1:1">
      <c r="A1460" s="222"/>
    </row>
    <row r="1461" spans="1:1">
      <c r="A1461" s="222"/>
    </row>
    <row r="1462" spans="1:1">
      <c r="A1462" s="222"/>
    </row>
    <row r="1463" spans="1:1">
      <c r="A1463" s="222"/>
    </row>
    <row r="1464" spans="1:1">
      <c r="A1464" s="222"/>
    </row>
    <row r="1465" spans="1:1">
      <c r="A1465" s="222"/>
    </row>
    <row r="1466" spans="1:1">
      <c r="A1466" s="222"/>
    </row>
    <row r="1467" spans="1:1">
      <c r="A1467" s="222"/>
    </row>
    <row r="1468" spans="1:1">
      <c r="A1468" s="222"/>
    </row>
    <row r="1469" spans="1:1">
      <c r="A1469" s="222"/>
    </row>
    <row r="1470" spans="1:1">
      <c r="A1470" s="222"/>
    </row>
    <row r="1471" spans="1:1">
      <c r="A1471" s="222"/>
    </row>
    <row r="1472" spans="1:1">
      <c r="A1472" s="222"/>
    </row>
    <row r="1473" spans="1:1">
      <c r="A1473" s="222"/>
    </row>
    <row r="1474" spans="1:1">
      <c r="A1474" s="222"/>
    </row>
    <row r="1475" spans="1:1">
      <c r="A1475" s="222"/>
    </row>
    <row r="1476" spans="1:1">
      <c r="A1476" s="222"/>
    </row>
    <row r="1477" spans="1:1">
      <c r="A1477" s="222"/>
    </row>
    <row r="1478" spans="1:1">
      <c r="A1478" s="222"/>
    </row>
    <row r="1479" spans="1:1">
      <c r="A1479" s="222"/>
    </row>
    <row r="1480" spans="1:1">
      <c r="A1480" s="222"/>
    </row>
    <row r="1481" spans="1:1">
      <c r="A1481" s="222"/>
    </row>
    <row r="1482" spans="1:1">
      <c r="A1482" s="222"/>
    </row>
    <row r="1483" spans="1:1">
      <c r="A1483" s="222"/>
    </row>
    <row r="1484" spans="1:1">
      <c r="A1484" s="222"/>
    </row>
    <row r="1485" spans="1:1">
      <c r="A1485" s="222"/>
    </row>
    <row r="1486" spans="1:1">
      <c r="A1486" s="222"/>
    </row>
    <row r="1487" spans="1:1">
      <c r="A1487" s="222"/>
    </row>
    <row r="1488" spans="1:1">
      <c r="A1488" s="222"/>
    </row>
    <row r="1489" spans="1:1">
      <c r="A1489" s="222"/>
    </row>
    <row r="1490" spans="1:1">
      <c r="A1490" s="222"/>
    </row>
    <row r="1491" spans="1:1">
      <c r="A1491" s="222"/>
    </row>
    <row r="1492" spans="1:1">
      <c r="A1492" s="222"/>
    </row>
    <row r="1493" spans="1:1">
      <c r="A1493" s="222"/>
    </row>
    <row r="1494" spans="1:1">
      <c r="A1494" s="222"/>
    </row>
    <row r="1495" spans="1:1">
      <c r="A1495" s="222"/>
    </row>
    <row r="1496" spans="1:1">
      <c r="A1496" s="222"/>
    </row>
    <row r="1497" spans="1:1">
      <c r="A1497" s="222"/>
    </row>
    <row r="1498" spans="1:1">
      <c r="A1498" s="222"/>
    </row>
    <row r="1499" spans="1:1">
      <c r="A1499" s="222"/>
    </row>
    <row r="1500" spans="1:1">
      <c r="A1500" s="222"/>
    </row>
    <row r="1501" spans="1:1">
      <c r="A1501" s="222"/>
    </row>
    <row r="1502" spans="1:1">
      <c r="A1502" s="222"/>
    </row>
    <row r="1503" spans="1:1">
      <c r="A1503" s="222"/>
    </row>
    <row r="1504" spans="1:1">
      <c r="A1504" s="222"/>
    </row>
    <row r="1505" spans="1:1">
      <c r="A1505" s="222"/>
    </row>
    <row r="1506" spans="1:1">
      <c r="A1506" s="222"/>
    </row>
    <row r="1507" spans="1:1">
      <c r="A1507" s="222"/>
    </row>
    <row r="1508" spans="1:1">
      <c r="A1508" s="222"/>
    </row>
    <row r="1509" spans="1:1">
      <c r="A1509" s="222"/>
    </row>
    <row r="1510" spans="1:1">
      <c r="A1510" s="222"/>
    </row>
    <row r="1511" spans="1:1">
      <c r="A1511" s="222"/>
    </row>
    <row r="1512" spans="1:1">
      <c r="A1512" s="222"/>
    </row>
    <row r="1513" spans="1:1">
      <c r="A1513" s="222"/>
    </row>
    <row r="1514" spans="1:1">
      <c r="A1514" s="222"/>
    </row>
    <row r="1515" spans="1:1">
      <c r="A1515" s="222"/>
    </row>
    <row r="1516" spans="1:1">
      <c r="A1516" s="222"/>
    </row>
    <row r="1517" spans="1:1">
      <c r="A1517" s="222"/>
    </row>
    <row r="1518" spans="1:1">
      <c r="A1518" s="222"/>
    </row>
    <row r="1519" spans="1:1">
      <c r="A1519" s="222"/>
    </row>
    <row r="1520" spans="1:1">
      <c r="A1520" s="222"/>
    </row>
    <row r="1521" spans="1:1">
      <c r="A1521" s="222"/>
    </row>
    <row r="1522" spans="1:1">
      <c r="A1522" s="222"/>
    </row>
    <row r="1523" spans="1:1">
      <c r="A1523" s="222"/>
    </row>
    <row r="1524" spans="1:1">
      <c r="A1524" s="222"/>
    </row>
    <row r="1525" spans="1:1">
      <c r="A1525" s="222"/>
    </row>
    <row r="1526" spans="1:1">
      <c r="A1526" s="222"/>
    </row>
    <row r="1527" spans="1:1">
      <c r="A1527" s="222"/>
    </row>
    <row r="1528" spans="1:1">
      <c r="A1528" s="222"/>
    </row>
    <row r="1529" spans="1:1">
      <c r="A1529" s="222"/>
    </row>
    <row r="1530" spans="1:1">
      <c r="A1530" s="222"/>
    </row>
    <row r="1531" spans="1:1">
      <c r="A1531" s="222"/>
    </row>
    <row r="1532" spans="1:1">
      <c r="A1532" s="222"/>
    </row>
    <row r="1533" spans="1:1">
      <c r="A1533" s="222"/>
    </row>
    <row r="1534" spans="1:1">
      <c r="A1534" s="222"/>
    </row>
    <row r="1535" spans="1:1">
      <c r="A1535" s="222"/>
    </row>
    <row r="1536" spans="1:1">
      <c r="A1536" s="222"/>
    </row>
    <row r="1537" spans="1:1">
      <c r="A1537" s="222"/>
    </row>
    <row r="1538" spans="1:1">
      <c r="A1538" s="222"/>
    </row>
    <row r="1539" spans="1:1">
      <c r="A1539" s="222"/>
    </row>
    <row r="1540" spans="1:1">
      <c r="A1540" s="222"/>
    </row>
    <row r="1541" spans="1:1">
      <c r="A1541" s="222"/>
    </row>
    <row r="1542" spans="1:1">
      <c r="A1542" s="222"/>
    </row>
    <row r="1543" spans="1:1">
      <c r="A1543" s="222"/>
    </row>
    <row r="1544" spans="1:1">
      <c r="A1544" s="222"/>
    </row>
    <row r="1545" spans="1:1">
      <c r="A1545" s="222"/>
    </row>
    <row r="1546" spans="1:1">
      <c r="A1546" s="222"/>
    </row>
    <row r="1547" spans="1:1">
      <c r="A1547" s="222"/>
    </row>
    <row r="1548" spans="1:1">
      <c r="A1548" s="222"/>
    </row>
    <row r="1549" spans="1:1">
      <c r="A1549" s="222"/>
    </row>
    <row r="1550" spans="1:1">
      <c r="A1550" s="222"/>
    </row>
    <row r="1551" spans="1:1">
      <c r="A1551" s="222"/>
    </row>
    <row r="1552" spans="1:1">
      <c r="A1552" s="222"/>
    </row>
    <row r="1553" spans="1:1">
      <c r="A1553" s="222"/>
    </row>
    <row r="1554" spans="1:1">
      <c r="A1554" s="222"/>
    </row>
    <row r="1555" spans="1:1">
      <c r="A1555" s="222"/>
    </row>
    <row r="1556" spans="1:1">
      <c r="A1556" s="222"/>
    </row>
    <row r="1557" spans="1:1">
      <c r="A1557" s="222"/>
    </row>
    <row r="1558" spans="1:1">
      <c r="A1558" s="222"/>
    </row>
    <row r="1559" spans="1:1">
      <c r="A1559" s="222"/>
    </row>
    <row r="1560" spans="1:1">
      <c r="A1560" s="222"/>
    </row>
    <row r="1561" spans="1:1">
      <c r="A1561" s="222"/>
    </row>
    <row r="1562" spans="1:1">
      <c r="A1562" s="222"/>
    </row>
    <row r="1563" spans="1:1">
      <c r="A1563" s="222"/>
    </row>
    <row r="1564" spans="1:1">
      <c r="A1564" s="222"/>
    </row>
    <row r="1565" spans="1:1">
      <c r="A1565" s="222"/>
    </row>
    <row r="1566" spans="1:1">
      <c r="A1566" s="222"/>
    </row>
    <row r="1567" spans="1:1">
      <c r="A1567" s="222"/>
    </row>
    <row r="1568" spans="1:1">
      <c r="A1568" s="222"/>
    </row>
    <row r="1569" spans="1:1">
      <c r="A1569" s="222"/>
    </row>
    <row r="1570" spans="1:1">
      <c r="A1570" s="222"/>
    </row>
    <row r="1571" spans="1:1">
      <c r="A1571" s="222"/>
    </row>
    <row r="1572" spans="1:1">
      <c r="A1572" s="222"/>
    </row>
    <row r="1573" spans="1:1">
      <c r="A1573" s="222"/>
    </row>
    <row r="1574" spans="1:1">
      <c r="A1574" s="222"/>
    </row>
    <row r="1575" spans="1:1">
      <c r="A1575" s="222"/>
    </row>
    <row r="1576" spans="1:1">
      <c r="A1576" s="222"/>
    </row>
    <row r="1577" spans="1:1">
      <c r="A1577" s="222"/>
    </row>
    <row r="1578" spans="1:1">
      <c r="A1578" s="222"/>
    </row>
    <row r="1579" spans="1:1">
      <c r="A1579" s="222"/>
    </row>
    <row r="1580" spans="1:1">
      <c r="A1580" s="222"/>
    </row>
    <row r="1581" spans="1:1">
      <c r="A1581" s="222"/>
    </row>
    <row r="1582" spans="1:1">
      <c r="A1582" s="222"/>
    </row>
    <row r="1583" spans="1:1">
      <c r="A1583" s="222"/>
    </row>
    <row r="1584" spans="1:1">
      <c r="A1584" s="222"/>
    </row>
    <row r="1585" spans="1:1">
      <c r="A1585" s="222"/>
    </row>
    <row r="1586" spans="1:1">
      <c r="A1586" s="222"/>
    </row>
    <row r="1587" spans="1:1">
      <c r="A1587" s="222"/>
    </row>
    <row r="1588" spans="1:1">
      <c r="A1588" s="222"/>
    </row>
    <row r="1589" spans="1:1">
      <c r="A1589" s="222"/>
    </row>
    <row r="1590" spans="1:1">
      <c r="A1590" s="222"/>
    </row>
    <row r="1591" spans="1:1">
      <c r="A1591" s="222"/>
    </row>
    <row r="1592" spans="1:1">
      <c r="A1592" s="222"/>
    </row>
    <row r="1593" spans="1:1">
      <c r="A1593" s="222"/>
    </row>
    <row r="1594" spans="1:1">
      <c r="A1594" s="222"/>
    </row>
    <row r="1595" spans="1:1">
      <c r="A1595" s="222"/>
    </row>
    <row r="1596" spans="1:1">
      <c r="A1596" s="222"/>
    </row>
    <row r="1597" spans="1:1">
      <c r="A1597" s="222"/>
    </row>
    <row r="1598" spans="1:1">
      <c r="A1598" s="222"/>
    </row>
    <row r="1599" spans="1:1">
      <c r="A1599" s="222"/>
    </row>
    <row r="1600" spans="1:1">
      <c r="A1600" s="222"/>
    </row>
    <row r="1601" spans="1:1">
      <c r="A1601" s="222"/>
    </row>
    <row r="1602" spans="1:1">
      <c r="A1602" s="222"/>
    </row>
    <row r="1603" spans="1:1">
      <c r="A1603" s="222"/>
    </row>
    <row r="1604" spans="1:1">
      <c r="A1604" s="222"/>
    </row>
    <row r="1605" spans="1:1">
      <c r="A1605" s="222"/>
    </row>
    <row r="1606" spans="1:1">
      <c r="A1606" s="222"/>
    </row>
    <row r="1607" spans="1:1">
      <c r="A1607" s="222"/>
    </row>
    <row r="1608" spans="1:1">
      <c r="A1608" s="222"/>
    </row>
    <row r="1609" spans="1:1">
      <c r="A1609" s="222"/>
    </row>
    <row r="1610" spans="1:1">
      <c r="A1610" s="222"/>
    </row>
    <row r="1611" spans="1:1">
      <c r="A1611" s="222"/>
    </row>
    <row r="1612" spans="1:1">
      <c r="A1612" s="222"/>
    </row>
    <row r="1613" spans="1:1">
      <c r="A1613" s="222"/>
    </row>
    <row r="1614" spans="1:1">
      <c r="A1614" s="222"/>
    </row>
    <row r="1615" spans="1:1">
      <c r="A1615" s="222"/>
    </row>
    <row r="1616" spans="1:1">
      <c r="A1616" s="222"/>
    </row>
    <row r="1617" spans="1:1">
      <c r="A1617" s="222"/>
    </row>
    <row r="1618" spans="1:1">
      <c r="A1618" s="222"/>
    </row>
    <row r="1619" spans="1:1">
      <c r="A1619" s="222"/>
    </row>
    <row r="1620" spans="1:1">
      <c r="A1620" s="222"/>
    </row>
    <row r="1621" spans="1:1">
      <c r="A1621" s="222"/>
    </row>
    <row r="1622" spans="1:1">
      <c r="A1622" s="222"/>
    </row>
    <row r="1623" spans="1:1">
      <c r="A1623" s="222"/>
    </row>
    <row r="1624" spans="1:1">
      <c r="A1624" s="222"/>
    </row>
    <row r="1625" spans="1:1">
      <c r="A1625" s="222"/>
    </row>
    <row r="1626" spans="1:1">
      <c r="A1626" s="222"/>
    </row>
    <row r="1627" spans="1:1">
      <c r="A1627" s="222"/>
    </row>
    <row r="1628" spans="1:1">
      <c r="A1628" s="222"/>
    </row>
    <row r="1629" spans="1:1">
      <c r="A1629" s="222"/>
    </row>
    <row r="1630" spans="1:1">
      <c r="A1630" s="222"/>
    </row>
    <row r="1631" spans="1:1">
      <c r="A1631" s="222"/>
    </row>
    <row r="1632" spans="1:1">
      <c r="A1632" s="222"/>
    </row>
    <row r="1633" spans="1:1">
      <c r="A1633" s="222"/>
    </row>
    <row r="1634" spans="1:1">
      <c r="A1634" s="222"/>
    </row>
    <row r="1635" spans="1:1">
      <c r="A1635" s="222"/>
    </row>
    <row r="1636" spans="1:1">
      <c r="A1636" s="222"/>
    </row>
    <row r="1637" spans="1:1">
      <c r="A1637" s="222"/>
    </row>
    <row r="1638" spans="1:1">
      <c r="A1638" s="222"/>
    </row>
    <row r="1639" spans="1:1">
      <c r="A1639" s="222"/>
    </row>
    <row r="1640" spans="1:1">
      <c r="A1640" s="222"/>
    </row>
    <row r="1641" spans="1:1">
      <c r="A1641" s="222"/>
    </row>
    <row r="1642" spans="1:1">
      <c r="A1642" s="222"/>
    </row>
    <row r="1643" spans="1:1">
      <c r="A1643" s="222"/>
    </row>
    <row r="1644" spans="1:1">
      <c r="A1644" s="222"/>
    </row>
    <row r="1645" spans="1:1">
      <c r="A1645" s="222"/>
    </row>
    <row r="1646" spans="1:1">
      <c r="A1646" s="222"/>
    </row>
    <row r="1647" spans="1:1">
      <c r="A1647" s="222"/>
    </row>
    <row r="1648" spans="1:1">
      <c r="A1648" s="222"/>
    </row>
    <row r="1649" spans="1:1">
      <c r="A1649" s="222"/>
    </row>
    <row r="1650" spans="1:1">
      <c r="A1650" s="222"/>
    </row>
    <row r="1651" spans="1:1">
      <c r="A1651" s="222"/>
    </row>
    <row r="1652" spans="1:1">
      <c r="A1652" s="222"/>
    </row>
    <row r="1653" spans="1:1">
      <c r="A1653" s="222"/>
    </row>
    <row r="1654" spans="1:1">
      <c r="A1654" s="222"/>
    </row>
    <row r="1655" spans="1:1">
      <c r="A1655" s="222"/>
    </row>
    <row r="1656" spans="1:1">
      <c r="A1656" s="222"/>
    </row>
    <row r="1657" spans="1:1">
      <c r="A1657" s="222"/>
    </row>
    <row r="1658" spans="1:1">
      <c r="A1658" s="222"/>
    </row>
    <row r="1659" spans="1:1">
      <c r="A1659" s="222"/>
    </row>
    <row r="1660" spans="1:1">
      <c r="A1660" s="222"/>
    </row>
    <row r="1661" spans="1:1">
      <c r="A1661" s="222"/>
    </row>
    <row r="1662" spans="1:1">
      <c r="A1662" s="222"/>
    </row>
    <row r="1663" spans="1:1">
      <c r="A1663" s="222"/>
    </row>
    <row r="1664" spans="1:1">
      <c r="A1664" s="222"/>
    </row>
    <row r="1665" spans="1:1">
      <c r="A1665" s="222"/>
    </row>
    <row r="1666" spans="1:1">
      <c r="A1666" s="222"/>
    </row>
    <row r="1667" spans="1:1">
      <c r="A1667" s="222"/>
    </row>
    <row r="1668" spans="1:1">
      <c r="A1668" s="222"/>
    </row>
    <row r="1669" spans="1:1">
      <c r="A1669" s="222"/>
    </row>
    <row r="1670" spans="1:1">
      <c r="A1670" s="222"/>
    </row>
    <row r="1671" spans="1:1">
      <c r="A1671" s="222"/>
    </row>
    <row r="1672" spans="1:1">
      <c r="A1672" s="222"/>
    </row>
    <row r="1673" spans="1:1">
      <c r="A1673" s="222"/>
    </row>
    <row r="1674" spans="1:1">
      <c r="A1674" s="222"/>
    </row>
    <row r="1675" spans="1:1">
      <c r="A1675" s="222"/>
    </row>
    <row r="1676" spans="1:1">
      <c r="A1676" s="222"/>
    </row>
    <row r="1677" spans="1:1">
      <c r="A1677" s="222"/>
    </row>
    <row r="1678" spans="1:1">
      <c r="A1678" s="222"/>
    </row>
    <row r="1679" spans="1:1">
      <c r="A1679" s="222"/>
    </row>
    <row r="1680" spans="1:1">
      <c r="A1680" s="222"/>
    </row>
  </sheetData>
  <phoneticPr fontId="5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P1778"/>
  <sheetViews>
    <sheetView view="pageBreakPreview" topLeftCell="C19" zoomScale="60" zoomScaleNormal="75" zoomScalePageLayoutView="75" workbookViewId="0">
      <selection activeCell="J29" sqref="J29"/>
    </sheetView>
  </sheetViews>
  <sheetFormatPr defaultColWidth="17.84375" defaultRowHeight="20"/>
  <cols>
    <col min="1" max="1" width="49.07421875" style="93" customWidth="1"/>
    <col min="2" max="2" width="18.84375" style="94" customWidth="1"/>
    <col min="3" max="5" width="17.84375" style="94" customWidth="1"/>
    <col min="6" max="7" width="18.84375" style="94" bestFit="1" customWidth="1"/>
    <col min="8" max="8" width="21.765625" style="94" customWidth="1"/>
    <col min="9" max="9" width="5.07421875" style="94" customWidth="1"/>
    <col min="10" max="14" width="17.84375" style="101" customWidth="1"/>
    <col min="15" max="15" width="22.07421875" style="101" bestFit="1" customWidth="1"/>
    <col min="16" max="16384" width="17.84375" style="94"/>
  </cols>
  <sheetData>
    <row r="2" spans="1:15" ht="25">
      <c r="A2" s="156" t="s">
        <v>148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ht="18.75" customHeight="1">
      <c r="A3" s="92"/>
      <c r="B3" s="112"/>
      <c r="C3" s="111"/>
      <c r="D3" s="111"/>
      <c r="E3" s="109"/>
      <c r="F3" s="109"/>
      <c r="G3" s="109"/>
      <c r="I3" s="109"/>
      <c r="J3" s="110"/>
    </row>
    <row r="4" spans="1:15" ht="18.75" customHeight="1">
      <c r="A4" s="213" t="s">
        <v>2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</row>
    <row r="5" spans="1:15">
      <c r="A5" s="213" t="s">
        <v>4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</row>
    <row r="6" spans="1:15">
      <c r="A6" s="213" t="s">
        <v>5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</row>
    <row r="7" spans="1:15">
      <c r="A7" s="213" t="s">
        <v>6</v>
      </c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</row>
    <row r="8" spans="1:15">
      <c r="A8" s="213" t="s">
        <v>7</v>
      </c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</row>
    <row r="9" spans="1:15">
      <c r="A9" s="213"/>
      <c r="B9" s="213"/>
      <c r="C9" s="213"/>
      <c r="D9" s="213"/>
      <c r="E9" s="213"/>
      <c r="F9" s="162"/>
      <c r="G9" s="92"/>
    </row>
    <row r="10" spans="1:15">
      <c r="A10" s="214" t="s">
        <v>149</v>
      </c>
      <c r="B10" s="215" t="s">
        <v>150</v>
      </c>
      <c r="C10" s="216"/>
      <c r="D10" s="216"/>
      <c r="E10" s="216"/>
      <c r="F10" s="162"/>
      <c r="G10" s="92"/>
    </row>
    <row r="11" spans="1:15">
      <c r="A11" s="214" t="s">
        <v>151</v>
      </c>
      <c r="B11" s="215" t="s">
        <v>150</v>
      </c>
      <c r="C11" s="163"/>
      <c r="D11" s="163"/>
      <c r="E11" s="163"/>
      <c r="F11" s="162"/>
      <c r="G11" s="92"/>
    </row>
    <row r="12" spans="1:15">
      <c r="A12" s="339" t="s">
        <v>152</v>
      </c>
      <c r="B12" s="215" t="s">
        <v>150</v>
      </c>
      <c r="C12" s="163"/>
      <c r="D12" s="163"/>
      <c r="E12" s="163"/>
      <c r="F12" s="162"/>
      <c r="G12" s="92"/>
    </row>
    <row r="13" spans="1:15" ht="20.5" thickBot="1">
      <c r="A13" s="340"/>
      <c r="B13" s="162"/>
      <c r="C13" s="162"/>
      <c r="D13" s="162"/>
      <c r="E13" s="162"/>
      <c r="F13" s="162"/>
      <c r="G13" s="92"/>
    </row>
    <row r="14" spans="1:15">
      <c r="A14" s="341" t="s">
        <v>153</v>
      </c>
      <c r="B14" s="342">
        <f>+F43</f>
        <v>0</v>
      </c>
      <c r="C14" s="343">
        <v>1</v>
      </c>
      <c r="D14" s="162"/>
      <c r="E14" s="162"/>
      <c r="F14" s="162"/>
      <c r="G14" s="92"/>
    </row>
    <row r="15" spans="1:15">
      <c r="A15" s="344" t="s">
        <v>154</v>
      </c>
      <c r="B15" s="345">
        <f>E43</f>
        <v>0</v>
      </c>
      <c r="C15" s="346" t="e">
        <f>+B15/B14</f>
        <v>#DIV/0!</v>
      </c>
      <c r="D15" s="162"/>
      <c r="E15" s="162"/>
      <c r="F15" s="162"/>
      <c r="G15" s="92"/>
    </row>
    <row r="16" spans="1:15">
      <c r="A16" s="347" t="s">
        <v>155</v>
      </c>
      <c r="B16" s="345">
        <f>+B14-B15</f>
        <v>0</v>
      </c>
      <c r="C16" s="346" t="e">
        <f>+B16/B14</f>
        <v>#DIV/0!</v>
      </c>
      <c r="D16" s="162"/>
      <c r="E16" s="162"/>
      <c r="F16" s="162"/>
      <c r="G16" s="92"/>
    </row>
    <row r="17" spans="1:16" ht="5.25" customHeight="1">
      <c r="A17" s="347"/>
      <c r="B17" s="348"/>
      <c r="C17" s="349"/>
      <c r="D17" s="162"/>
      <c r="E17" s="162"/>
      <c r="F17" s="162"/>
      <c r="G17" s="92"/>
    </row>
    <row r="18" spans="1:16">
      <c r="A18" s="347" t="s">
        <v>156</v>
      </c>
      <c r="B18" s="345">
        <f>M43</f>
        <v>0</v>
      </c>
      <c r="C18" s="349">
        <v>1</v>
      </c>
      <c r="D18" s="162"/>
      <c r="E18" s="162"/>
      <c r="F18" s="162"/>
      <c r="G18" s="92"/>
    </row>
    <row r="19" spans="1:16">
      <c r="A19" s="347" t="s">
        <v>157</v>
      </c>
      <c r="B19" s="345">
        <f>L43</f>
        <v>0</v>
      </c>
      <c r="C19" s="346" t="e">
        <f>+B19/B18</f>
        <v>#DIV/0!</v>
      </c>
      <c r="D19" s="162"/>
      <c r="E19" s="162"/>
      <c r="F19" s="162"/>
      <c r="G19" s="92"/>
    </row>
    <row r="20" spans="1:16">
      <c r="A20" s="347" t="s">
        <v>158</v>
      </c>
      <c r="B20" s="345">
        <f>B18-B19</f>
        <v>0</v>
      </c>
      <c r="C20" s="346" t="e">
        <f>+B20/B18</f>
        <v>#DIV/0!</v>
      </c>
      <c r="D20" s="162"/>
      <c r="E20" s="162"/>
      <c r="F20" s="162"/>
      <c r="G20" s="92"/>
    </row>
    <row r="21" spans="1:16" ht="7.5" customHeight="1">
      <c r="A21" s="347"/>
      <c r="B21" s="348"/>
      <c r="C21" s="349"/>
      <c r="D21" s="162"/>
      <c r="E21" s="162"/>
      <c r="F21" s="162"/>
      <c r="G21" s="92"/>
    </row>
    <row r="22" spans="1:16">
      <c r="A22" s="347" t="s">
        <v>159</v>
      </c>
      <c r="B22" s="350">
        <v>0</v>
      </c>
      <c r="C22" s="349">
        <v>1</v>
      </c>
      <c r="D22" s="162"/>
      <c r="E22" s="162"/>
      <c r="F22" s="162"/>
      <c r="G22" s="92"/>
    </row>
    <row r="23" spans="1:16">
      <c r="A23" s="347" t="s">
        <v>160</v>
      </c>
      <c r="B23" s="350">
        <v>0</v>
      </c>
      <c r="C23" s="346" t="e">
        <f>+B23/B22</f>
        <v>#DIV/0!</v>
      </c>
      <c r="D23" s="162"/>
      <c r="E23" s="162"/>
      <c r="F23" s="162"/>
      <c r="G23" s="92"/>
    </row>
    <row r="24" spans="1:16" ht="20.5" thickBot="1">
      <c r="A24" s="410" t="s">
        <v>161</v>
      </c>
      <c r="B24" s="411">
        <v>0</v>
      </c>
      <c r="C24" s="412"/>
      <c r="D24" s="162"/>
      <c r="E24" s="162"/>
      <c r="F24" s="162"/>
      <c r="G24" s="92"/>
    </row>
    <row r="25" spans="1:16">
      <c r="A25" s="351"/>
      <c r="B25" s="352"/>
      <c r="C25" s="92"/>
      <c r="D25" s="92"/>
      <c r="E25" s="92"/>
      <c r="F25" s="92"/>
      <c r="G25" s="92"/>
    </row>
    <row r="26" spans="1:16">
      <c r="A26" s="94"/>
      <c r="C26" s="273" t="s">
        <v>162</v>
      </c>
      <c r="D26" s="273" t="s">
        <v>162</v>
      </c>
      <c r="E26" s="273" t="s">
        <v>162</v>
      </c>
      <c r="F26" s="273" t="s">
        <v>163</v>
      </c>
      <c r="G26" s="273" t="s">
        <v>164</v>
      </c>
      <c r="H26" s="273" t="s">
        <v>165</v>
      </c>
      <c r="I26" s="274"/>
      <c r="J26" s="273" t="s">
        <v>19</v>
      </c>
      <c r="K26" s="273" t="s">
        <v>19</v>
      </c>
      <c r="L26" s="273" t="s">
        <v>19</v>
      </c>
      <c r="M26" s="273" t="s">
        <v>19</v>
      </c>
      <c r="N26" s="273" t="s">
        <v>164</v>
      </c>
      <c r="O26" s="273" t="s">
        <v>166</v>
      </c>
    </row>
    <row r="27" spans="1:16">
      <c r="A27" s="94"/>
      <c r="C27" s="273" t="s">
        <v>167</v>
      </c>
      <c r="D27" s="273" t="s">
        <v>168</v>
      </c>
      <c r="E27" s="273" t="s">
        <v>169</v>
      </c>
      <c r="F27" s="273" t="s">
        <v>170</v>
      </c>
      <c r="G27" s="273" t="s">
        <v>163</v>
      </c>
      <c r="H27" s="273" t="s">
        <v>171</v>
      </c>
      <c r="I27" s="274"/>
      <c r="J27" s="273" t="s">
        <v>167</v>
      </c>
      <c r="K27" s="273" t="s">
        <v>168</v>
      </c>
      <c r="L27" s="273" t="s">
        <v>169</v>
      </c>
      <c r="M27" s="273" t="s">
        <v>172</v>
      </c>
      <c r="N27" s="273" t="s">
        <v>19</v>
      </c>
      <c r="O27" s="273" t="s">
        <v>173</v>
      </c>
    </row>
    <row r="28" spans="1:16" ht="6" customHeight="1">
      <c r="A28" s="351"/>
      <c r="B28" s="351"/>
      <c r="C28" s="353"/>
      <c r="D28" s="353"/>
      <c r="E28" s="353"/>
      <c r="F28" s="354"/>
      <c r="G28" s="353"/>
      <c r="H28" s="355"/>
      <c r="I28" s="99"/>
      <c r="K28" s="208"/>
      <c r="O28" s="202"/>
    </row>
    <row r="29" spans="1:16" ht="32.25" customHeight="1">
      <c r="A29" s="249" t="s">
        <v>22</v>
      </c>
      <c r="B29" s="92"/>
      <c r="C29" s="356">
        <f>'Reporte Resultado 1'!C21+'Reporte Resultado 2'!C21+'Reporte Resultado 3'!C21+'Reporte Resultado 4'!C21</f>
        <v>0</v>
      </c>
      <c r="D29" s="356">
        <f>'Reporte Resultado 1'!D21+'Reporte Resultado 2'!D21+'Reporte Resultado 3'!D21+'Reporte Resultado 4'!D21</f>
        <v>0</v>
      </c>
      <c r="E29" s="356">
        <f>C29+D29</f>
        <v>0</v>
      </c>
      <c r="F29" s="356">
        <f>+'Presupuesto Total'!H18</f>
        <v>0</v>
      </c>
      <c r="G29" s="356">
        <f>+F29-E29</f>
        <v>0</v>
      </c>
      <c r="H29" s="204">
        <v>0</v>
      </c>
      <c r="I29" s="100"/>
      <c r="J29" s="356">
        <f>'Reporte Resultado 1'!I21+'Reporte Resultado 2'!I21+'Reporte Resultado 3'!I21+'Reporte Resultado 4'!II2</f>
        <v>0</v>
      </c>
      <c r="K29" s="356">
        <f>'Reporte Resultado 1'!J21+'Reporte Resultado 2'!J21+'Reporte Resultado 3'!J21+'Reporte Resultado 4'!J21</f>
        <v>0</v>
      </c>
      <c r="L29" s="357">
        <f>J29+K29</f>
        <v>0</v>
      </c>
      <c r="M29" s="356">
        <f>+'Presupuesto Total'!J18</f>
        <v>0</v>
      </c>
      <c r="N29" s="209">
        <f>M29-L29</f>
        <v>0</v>
      </c>
      <c r="O29" s="204">
        <v>0</v>
      </c>
      <c r="P29" s="92"/>
    </row>
    <row r="30" spans="1:16" ht="32.25" customHeight="1">
      <c r="A30" s="249" t="s">
        <v>28</v>
      </c>
      <c r="B30" s="92"/>
      <c r="C30" s="356">
        <f>'Reporte Resultado 1'!C30+'Reporte Resultado 2'!C30+'Reporte Resultado 3'!C30+'Reporte Resultado 4'!C30</f>
        <v>0</v>
      </c>
      <c r="D30" s="356">
        <f>'Reporte Resultado 1'!D30+'Reporte Resultado 2'!D30+'Reporte Resultado 3'!D30+'Reporte Resultado 4'!D30</f>
        <v>0</v>
      </c>
      <c r="E30" s="356">
        <f>C30+D30</f>
        <v>0</v>
      </c>
      <c r="F30" s="356">
        <f>+'Presupuesto Total'!H27</f>
        <v>0</v>
      </c>
      <c r="G30" s="356">
        <f>+F30-E30</f>
        <v>0</v>
      </c>
      <c r="H30" s="204">
        <v>0</v>
      </c>
      <c r="I30" s="99"/>
      <c r="J30" s="357">
        <f>'Reporte Resultado 1'!I30+'Reporte Resultado 2'!I30+'Reporte Resultado 3'!I30+'Reporte Resultado 4'!I30</f>
        <v>0</v>
      </c>
      <c r="K30" s="357">
        <f>'Reporte Resultado 1'!J30+'Reporte Resultado 2'!J30+'Reporte Resultado 3'!J30+'Reporte Resultado 4'!J30</f>
        <v>0</v>
      </c>
      <c r="L30" s="357">
        <f t="shared" ref="L30:L37" si="0">J30+K30</f>
        <v>0</v>
      </c>
      <c r="M30" s="357">
        <f>+'Presupuesto Total'!J27</f>
        <v>0</v>
      </c>
      <c r="N30" s="209">
        <f t="shared" ref="N30:N37" si="1">M30-L30</f>
        <v>0</v>
      </c>
      <c r="O30" s="204">
        <v>0</v>
      </c>
      <c r="P30" s="92"/>
    </row>
    <row r="31" spans="1:16" ht="32.25" customHeight="1">
      <c r="A31" s="154" t="s">
        <v>34</v>
      </c>
      <c r="B31" s="92"/>
      <c r="C31" s="356">
        <f>'Reporte Resultado 1'!C35+'Reporte Resultado 2'!C35+'Reporte Resultado 3'!C35+'Reporte Resultado 4'!C35</f>
        <v>0</v>
      </c>
      <c r="D31" s="356">
        <f>'Reporte Resultado 1'!D35+'Reporte Resultado 2'!D35+'Reporte Resultado 3'!D35+'Reporte Resultado 4'!D35</f>
        <v>0</v>
      </c>
      <c r="E31" s="356">
        <f t="shared" ref="E31:E37" si="2">C31+D31</f>
        <v>0</v>
      </c>
      <c r="F31" s="356">
        <f>+'Presupuesto Total'!H32</f>
        <v>0</v>
      </c>
      <c r="G31" s="356">
        <f t="shared" ref="G31:G37" si="3">+F31-E31</f>
        <v>0</v>
      </c>
      <c r="H31" s="204">
        <v>0</v>
      </c>
      <c r="I31" s="99"/>
      <c r="J31" s="357">
        <f>'Reporte Resultado 1'!I35+'Reporte Resultado 2'!I35+'Reporte Resultado 3'!I35+'Reporte Resultado 4'!I35</f>
        <v>0</v>
      </c>
      <c r="K31" s="357">
        <f>'Reporte Resultado 1'!J35+'Reporte Resultado 2'!J35+'Reporte Resultado 3'!J35+'Reporte Resultado 4'!J35</f>
        <v>0</v>
      </c>
      <c r="L31" s="357">
        <f t="shared" si="0"/>
        <v>0</v>
      </c>
      <c r="M31" s="357">
        <f>+'Presupuesto Total'!J32</f>
        <v>0</v>
      </c>
      <c r="N31" s="209">
        <f t="shared" si="1"/>
        <v>0</v>
      </c>
      <c r="O31" s="204">
        <v>0</v>
      </c>
      <c r="P31" s="92"/>
    </row>
    <row r="32" spans="1:16" ht="32.25" customHeight="1">
      <c r="A32" s="249" t="s">
        <v>143</v>
      </c>
      <c r="B32" s="92"/>
      <c r="C32" s="356">
        <f>'Reporte Resultado 1'!C43+'Reporte Resultado 2'!C43+'Reporte Resultado 3'!C43+'Reporte Resultado 4'!C43</f>
        <v>0</v>
      </c>
      <c r="D32" s="356">
        <f>'Reporte Resultado 1'!D43+'Reporte Resultado 2'!D43+'Reporte Resultado 3'!D43+'Reporte Resultado 4'!D43</f>
        <v>0</v>
      </c>
      <c r="E32" s="356">
        <f t="shared" si="2"/>
        <v>0</v>
      </c>
      <c r="F32" s="356">
        <f>+'Presupuesto Total'!H39</f>
        <v>0</v>
      </c>
      <c r="G32" s="356">
        <f t="shared" si="3"/>
        <v>0</v>
      </c>
      <c r="H32" s="204">
        <v>0</v>
      </c>
      <c r="I32" s="99"/>
      <c r="J32" s="357">
        <f>'Reporte Resultado 1'!I43+'Reporte Resultado 2'!I43+'Reporte Resultado 3'!I43+'Reporte Resultado 4'!I43</f>
        <v>0</v>
      </c>
      <c r="K32" s="357">
        <f>'Reporte Resultado 1'!J43+'Reporte Resultado 2'!J43+'Reporte Resultado 3'!J43+'Reporte Resultado 4'!J43</f>
        <v>0</v>
      </c>
      <c r="L32" s="357">
        <f t="shared" si="0"/>
        <v>0</v>
      </c>
      <c r="M32" s="357">
        <f>+'Presupuesto Total'!J39</f>
        <v>0</v>
      </c>
      <c r="N32" s="209">
        <f t="shared" si="1"/>
        <v>0</v>
      </c>
      <c r="O32" s="204">
        <v>0</v>
      </c>
      <c r="P32" s="92"/>
    </row>
    <row r="33" spans="1:16" ht="32.25" customHeight="1">
      <c r="A33" s="154" t="s">
        <v>43</v>
      </c>
      <c r="B33" s="358"/>
      <c r="C33" s="356">
        <f>'Reporte Resultado 1'!C50+'Reporte Resultado 2'!C50+'Reporte Resultado 3'!C50+'Reporte Resultado 4'!C50</f>
        <v>0</v>
      </c>
      <c r="D33" s="356">
        <f>'Reporte Resultado 1'!D50+'Reporte Resultado 2'!D50+'Reporte Resultado 3'!D50+'Reporte Resultado 4'!D50</f>
        <v>0</v>
      </c>
      <c r="E33" s="356">
        <f t="shared" si="2"/>
        <v>0</v>
      </c>
      <c r="F33" s="356">
        <f>+'Presupuesto Total'!H46</f>
        <v>0</v>
      </c>
      <c r="G33" s="356">
        <f>+F33-E33</f>
        <v>0</v>
      </c>
      <c r="H33" s="204">
        <v>0</v>
      </c>
      <c r="I33" s="100"/>
      <c r="J33" s="357">
        <f>'Reporte Resultado 1'!I50+'Reporte Resultado 2'!I50+'Reporte Resultado 3'!I50+'Reporte Resultado 4'!I50</f>
        <v>0</v>
      </c>
      <c r="K33" s="357">
        <f>'Reporte Resultado 1'!J50+'Reporte Resultado 2'!J50+'Reporte Resultado 3'!J50+'Reporte Resultado 4'!J50</f>
        <v>0</v>
      </c>
      <c r="L33" s="357">
        <f t="shared" si="0"/>
        <v>0</v>
      </c>
      <c r="M33" s="357">
        <f>+'Presupuesto Total'!J46</f>
        <v>0</v>
      </c>
      <c r="N33" s="209">
        <f t="shared" si="1"/>
        <v>0</v>
      </c>
      <c r="O33" s="204">
        <v>0</v>
      </c>
      <c r="P33" s="92"/>
    </row>
    <row r="34" spans="1:16" ht="32.25" customHeight="1">
      <c r="A34" s="250" t="s">
        <v>48</v>
      </c>
      <c r="B34" s="358"/>
      <c r="C34" s="356">
        <f>'Reporte Resultado 1'!C57+'Reporte Resultado 2'!C57+'Reporte Resultado 3'!C57+'Reporte Resultado 4'!C57</f>
        <v>0</v>
      </c>
      <c r="D34" s="356">
        <f>'Reporte Resultado 1'!D57+'Reporte Resultado 2'!D57+'Reporte Resultado 3'!D57+'Reporte Resultado 4'!D57</f>
        <v>0</v>
      </c>
      <c r="E34" s="356">
        <f t="shared" si="2"/>
        <v>0</v>
      </c>
      <c r="F34" s="356">
        <f>+'Presupuesto Total'!H53</f>
        <v>0</v>
      </c>
      <c r="G34" s="356">
        <f t="shared" si="3"/>
        <v>0</v>
      </c>
      <c r="H34" s="204">
        <v>0</v>
      </c>
      <c r="I34" s="99"/>
      <c r="J34" s="357">
        <f>'Reporte Resultado 1'!I57+'Reporte Resultado 2'!I57+'Reporte Resultado 3'!I57+'Reporte Resultado 4'!I57</f>
        <v>0</v>
      </c>
      <c r="K34" s="357">
        <f>'Reporte Resultado 1'!J57+'Reporte Resultado 2'!J57+'Reporte Resultado 3'!J57+'Reporte Resultado 4'!J57</f>
        <v>0</v>
      </c>
      <c r="L34" s="357">
        <f t="shared" si="0"/>
        <v>0</v>
      </c>
      <c r="M34" s="357">
        <f>+'Presupuesto Total'!J53</f>
        <v>0</v>
      </c>
      <c r="N34" s="209">
        <f t="shared" si="1"/>
        <v>0</v>
      </c>
      <c r="O34" s="204">
        <v>0</v>
      </c>
      <c r="P34" s="92"/>
    </row>
    <row r="35" spans="1:16" ht="32.25" customHeight="1">
      <c r="A35" s="154" t="s">
        <v>144</v>
      </c>
      <c r="B35" s="358"/>
      <c r="C35" s="356">
        <f>'Reporte Resultado 1'!C62+'Reporte Resultado 2'!C62+'Reporte Resultado 3'!C62+'Reporte Resultado 4'!C62</f>
        <v>0</v>
      </c>
      <c r="D35" s="356">
        <f>'Reporte Resultado 1'!D62+'Reporte Resultado 2'!D62+'Reporte Resultado 3'!D62+'Reporte Resultado 4'!D62</f>
        <v>0</v>
      </c>
      <c r="E35" s="356">
        <f t="shared" si="2"/>
        <v>0</v>
      </c>
      <c r="F35" s="356">
        <f>+'Presupuesto Total'!H58</f>
        <v>0</v>
      </c>
      <c r="G35" s="356">
        <f t="shared" si="3"/>
        <v>0</v>
      </c>
      <c r="H35" s="204">
        <v>0</v>
      </c>
      <c r="I35" s="100"/>
      <c r="J35" s="357">
        <f>'Reporte Resultado 1'!I62+'Reporte Resultado 2'!I62+'Reporte Resultado 3'!I62+'Reporte Resultado 4'!I62</f>
        <v>0</v>
      </c>
      <c r="K35" s="357">
        <f>'Reporte Resultado 1'!J62+'Reporte Resultado 2'!J62+'Reporte Resultado 3'!J62+'Reporte Resultado 4'!J62</f>
        <v>0</v>
      </c>
      <c r="L35" s="357">
        <f t="shared" si="0"/>
        <v>0</v>
      </c>
      <c r="M35" s="357">
        <f>+'Presupuesto Total'!J58</f>
        <v>0</v>
      </c>
      <c r="N35" s="209">
        <f t="shared" si="1"/>
        <v>0</v>
      </c>
      <c r="O35" s="204">
        <v>0</v>
      </c>
      <c r="P35" s="92"/>
    </row>
    <row r="36" spans="1:16" ht="32.25" customHeight="1">
      <c r="A36" s="155" t="s">
        <v>56</v>
      </c>
      <c r="B36" s="358"/>
      <c r="C36" s="356">
        <f>'Reporte Resultado 1'!C70+'Reporte Resultado 2'!C70+'Reporte Resultado 3'!C70+'Reporte Resultado 4'!C70</f>
        <v>0</v>
      </c>
      <c r="D36" s="356">
        <f>'Reporte Resultado 1'!D70+'Reporte Resultado 2'!D70+'Reporte Resultado 3'!D70+'Reporte Resultado 4'!D70</f>
        <v>0</v>
      </c>
      <c r="E36" s="356">
        <f t="shared" si="2"/>
        <v>0</v>
      </c>
      <c r="F36" s="356">
        <f>+'Presupuesto Total'!H66</f>
        <v>0</v>
      </c>
      <c r="G36" s="356">
        <f t="shared" si="3"/>
        <v>0</v>
      </c>
      <c r="H36" s="204">
        <v>0</v>
      </c>
      <c r="I36" s="100"/>
      <c r="J36" s="357">
        <f>'Reporte Resultado 1'!I70+'Reporte Resultado 2'!I70+'Reporte Resultado 3'!I70+'Reporte Resultado 4'!I70</f>
        <v>0</v>
      </c>
      <c r="K36" s="357">
        <f>'Reporte Resultado 1'!J70+'Reporte Resultado 2'!J70+'Reporte Resultado 3'!J70+'Reporte Resultado 4'!J70</f>
        <v>0</v>
      </c>
      <c r="L36" s="357">
        <f t="shared" si="0"/>
        <v>0</v>
      </c>
      <c r="M36" s="357">
        <f>+'Presupuesto Total'!J66</f>
        <v>0</v>
      </c>
      <c r="N36" s="209">
        <f t="shared" si="1"/>
        <v>0</v>
      </c>
      <c r="O36" s="204">
        <v>0</v>
      </c>
      <c r="P36" s="92"/>
    </row>
    <row r="37" spans="1:16" ht="32.25" customHeight="1">
      <c r="A37" s="250" t="s">
        <v>62</v>
      </c>
      <c r="B37" s="358"/>
      <c r="C37" s="356">
        <f>'Reporte Resultado 1'!C77+'Reporte Resultado 2'!C77+'Reporte Resultado 3'!C77+'Reporte Resultado 4'!C77</f>
        <v>0</v>
      </c>
      <c r="D37" s="356">
        <f>'Reporte Resultado 1'!D77+'Reporte Resultado 2'!D77+'Reporte Resultado 3'!D77+'Reporte Resultado 4'!D77</f>
        <v>0</v>
      </c>
      <c r="E37" s="356">
        <f t="shared" si="2"/>
        <v>0</v>
      </c>
      <c r="F37" s="356">
        <f>+'Presupuesto Total'!H73</f>
        <v>0</v>
      </c>
      <c r="G37" s="356">
        <f t="shared" si="3"/>
        <v>0</v>
      </c>
      <c r="H37" s="204">
        <v>0</v>
      </c>
      <c r="I37" s="99"/>
      <c r="J37" s="357">
        <f>'Reporte Resultado 1'!I77+'Reporte Resultado 2'!I77+'Reporte Resultado 3'!I77+'Reporte Resultado 4'!I77</f>
        <v>0</v>
      </c>
      <c r="K37" s="357">
        <f>'Reporte Resultado 1'!J77+'Reporte Resultado 2'!J77+'Reporte Resultado 3'!J77+'Reporte Resultado 4'!J77</f>
        <v>0</v>
      </c>
      <c r="L37" s="357">
        <f t="shared" si="0"/>
        <v>0</v>
      </c>
      <c r="M37" s="357">
        <f>+'Presupuesto Total'!J73</f>
        <v>0</v>
      </c>
      <c r="N37" s="209">
        <f t="shared" si="1"/>
        <v>0</v>
      </c>
      <c r="O37" s="204">
        <v>0</v>
      </c>
      <c r="P37" s="92"/>
    </row>
    <row r="38" spans="1:16" ht="17.25" customHeight="1">
      <c r="A38" s="358"/>
      <c r="B38" s="358"/>
      <c r="C38" s="356"/>
      <c r="D38" s="92"/>
      <c r="E38" s="356"/>
      <c r="F38" s="356"/>
      <c r="G38" s="356"/>
      <c r="H38" s="204"/>
      <c r="I38" s="99"/>
      <c r="J38" s="357"/>
      <c r="K38" s="357"/>
      <c r="L38" s="357"/>
      <c r="M38" s="357"/>
      <c r="N38" s="359"/>
      <c r="O38" s="360"/>
      <c r="P38" s="92"/>
    </row>
    <row r="39" spans="1:16" ht="32.25" customHeight="1">
      <c r="A39" s="249" t="s">
        <v>69</v>
      </c>
      <c r="B39" s="358"/>
      <c r="C39" s="356">
        <f>SUM(C29:C37)</f>
        <v>0</v>
      </c>
      <c r="D39" s="356">
        <f>SUM(D29:D37)</f>
        <v>0</v>
      </c>
      <c r="E39" s="356">
        <f>SUM(E29:E37)</f>
        <v>0</v>
      </c>
      <c r="F39" s="356">
        <f>SUM(F29:F37)</f>
        <v>0</v>
      </c>
      <c r="G39" s="356">
        <f>+SUM(G29:G37)</f>
        <v>0</v>
      </c>
      <c r="H39" s="204">
        <v>0</v>
      </c>
      <c r="I39" s="100"/>
      <c r="J39" s="356">
        <f>SUM(J29:J37)</f>
        <v>0</v>
      </c>
      <c r="K39" s="356">
        <f>SUM(K29:K37)</f>
        <v>0</v>
      </c>
      <c r="L39" s="356">
        <f>SUM(L29:L37)</f>
        <v>0</v>
      </c>
      <c r="M39" s="356">
        <f>SUM(M29:M37)</f>
        <v>0</v>
      </c>
      <c r="N39" s="356">
        <f>SUM(N29:N37)</f>
        <v>0</v>
      </c>
      <c r="O39" s="204">
        <v>0</v>
      </c>
      <c r="P39" s="92"/>
    </row>
    <row r="40" spans="1:16" ht="17.25" customHeight="1">
      <c r="A40" s="358"/>
      <c r="B40" s="358"/>
      <c r="C40" s="356"/>
      <c r="D40" s="92"/>
      <c r="E40" s="356"/>
      <c r="F40" s="356"/>
      <c r="G40" s="356"/>
      <c r="H40" s="204"/>
      <c r="I40" s="99"/>
      <c r="J40" s="357"/>
      <c r="K40" s="357"/>
      <c r="L40" s="357"/>
      <c r="M40" s="357"/>
      <c r="N40" s="359"/>
      <c r="O40" s="360"/>
      <c r="P40" s="92"/>
    </row>
    <row r="41" spans="1:16" ht="32.25" customHeight="1">
      <c r="A41" s="249" t="s">
        <v>174</v>
      </c>
      <c r="B41" s="361">
        <v>0</v>
      </c>
      <c r="C41" s="356">
        <v>0</v>
      </c>
      <c r="D41" s="356">
        <v>0</v>
      </c>
      <c r="E41" s="356">
        <v>0</v>
      </c>
      <c r="F41" s="356">
        <v>0</v>
      </c>
      <c r="G41" s="356">
        <v>0</v>
      </c>
      <c r="H41" s="204">
        <v>0</v>
      </c>
      <c r="I41" s="100"/>
      <c r="J41" s="356">
        <v>0</v>
      </c>
      <c r="K41" s="356">
        <v>0</v>
      </c>
      <c r="L41" s="356">
        <v>0</v>
      </c>
      <c r="M41" s="356">
        <v>0</v>
      </c>
      <c r="N41" s="356">
        <v>0</v>
      </c>
      <c r="O41" s="362">
        <v>0</v>
      </c>
      <c r="P41" s="92"/>
    </row>
    <row r="42" spans="1:16" ht="17.25" customHeight="1">
      <c r="A42" s="92"/>
      <c r="B42" s="358"/>
      <c r="C42" s="356"/>
      <c r="D42" s="92"/>
      <c r="E42" s="356"/>
      <c r="F42" s="356"/>
      <c r="G42" s="356"/>
      <c r="H42" s="204"/>
      <c r="I42" s="100"/>
      <c r="J42" s="357"/>
      <c r="K42" s="357"/>
      <c r="L42" s="357"/>
      <c r="M42" s="357"/>
      <c r="N42" s="359"/>
      <c r="O42" s="204"/>
      <c r="P42" s="92"/>
    </row>
    <row r="43" spans="1:16">
      <c r="A43" s="250" t="s">
        <v>8</v>
      </c>
      <c r="B43" s="358"/>
      <c r="C43" s="356">
        <f>C41+C39</f>
        <v>0</v>
      </c>
      <c r="D43" s="356">
        <f>D41+D39</f>
        <v>0</v>
      </c>
      <c r="E43" s="356">
        <f t="shared" ref="E43:L43" si="4">E41+E39</f>
        <v>0</v>
      </c>
      <c r="F43" s="356">
        <f t="shared" si="4"/>
        <v>0</v>
      </c>
      <c r="G43" s="356">
        <f>G41+G39</f>
        <v>0</v>
      </c>
      <c r="H43" s="275">
        <f t="shared" si="4"/>
        <v>0</v>
      </c>
      <c r="I43" s="100"/>
      <c r="J43" s="357">
        <f t="shared" si="4"/>
        <v>0</v>
      </c>
      <c r="K43" s="357">
        <f t="shared" si="4"/>
        <v>0</v>
      </c>
      <c r="L43" s="357">
        <f t="shared" si="4"/>
        <v>0</v>
      </c>
      <c r="M43" s="357">
        <f>M41+M39</f>
        <v>0</v>
      </c>
      <c r="N43" s="357">
        <f>N41+N39</f>
        <v>0</v>
      </c>
      <c r="O43" s="204">
        <v>0</v>
      </c>
      <c r="P43" s="92"/>
    </row>
    <row r="44" spans="1:16">
      <c r="A44" s="358"/>
      <c r="B44" s="358"/>
      <c r="C44" s="356"/>
      <c r="D44" s="92"/>
      <c r="E44" s="356"/>
      <c r="F44" s="356"/>
      <c r="G44" s="356"/>
      <c r="H44" s="206"/>
      <c r="I44" s="100"/>
      <c r="J44" s="363"/>
      <c r="K44" s="102"/>
      <c r="L44" s="363"/>
      <c r="M44" s="363"/>
      <c r="N44" s="363"/>
      <c r="O44" s="364"/>
      <c r="P44" s="92"/>
    </row>
    <row r="45" spans="1:16">
      <c r="A45" s="365"/>
      <c r="B45" s="358"/>
      <c r="C45" s="366" t="s">
        <v>175</v>
      </c>
      <c r="D45" s="367" t="s">
        <v>175</v>
      </c>
      <c r="E45" s="366" t="s">
        <v>175</v>
      </c>
      <c r="F45" s="366" t="s">
        <v>175</v>
      </c>
      <c r="G45" s="366" t="s">
        <v>175</v>
      </c>
      <c r="H45" s="368" t="s">
        <v>175</v>
      </c>
      <c r="I45" s="99"/>
      <c r="J45" s="366" t="s">
        <v>175</v>
      </c>
      <c r="K45" s="366" t="s">
        <v>175</v>
      </c>
      <c r="L45" s="366" t="s">
        <v>175</v>
      </c>
      <c r="M45" s="366" t="s">
        <v>175</v>
      </c>
      <c r="N45" s="366" t="s">
        <v>175</v>
      </c>
      <c r="O45" s="368" t="s">
        <v>175</v>
      </c>
      <c r="P45" s="92"/>
    </row>
    <row r="46" spans="1:16">
      <c r="A46" s="369"/>
      <c r="B46" s="250"/>
      <c r="C46" s="370"/>
      <c r="D46" s="370"/>
      <c r="E46" s="370"/>
      <c r="F46" s="370"/>
      <c r="G46" s="370"/>
      <c r="H46" s="207"/>
      <c r="I46" s="100"/>
      <c r="J46" s="363"/>
      <c r="K46" s="102"/>
      <c r="L46" s="363"/>
      <c r="M46" s="363"/>
      <c r="N46" s="363"/>
      <c r="O46" s="364"/>
      <c r="P46" s="92"/>
    </row>
    <row r="47" spans="1:16">
      <c r="A47" s="371"/>
      <c r="B47" s="98" t="s">
        <v>21</v>
      </c>
      <c r="C47" s="203">
        <f>C43-'Reporte Resultado 2'!C83-'Reporte Resultado 2'!C83-'Reporte Resultado 3'!C83-'Reporte Resultado 4'!C83</f>
        <v>0</v>
      </c>
      <c r="D47" s="203">
        <f>D43-'Reporte Resultado 2'!D83-'Reporte Resultado 2'!D83-'Reporte Resultado 3'!D83-'Reporte Resultado 4'!D83</f>
        <v>0</v>
      </c>
      <c r="E47" s="203">
        <f>E43-'Reporte Resultado 2'!E83-'Reporte Resultado 2'!E83-'Reporte Resultado 3'!E83-'Reporte Resultado 4'!E83</f>
        <v>0</v>
      </c>
      <c r="F47" s="203">
        <f>F43-'Reporte Resultado 1'!F83-'Reporte Resultado 2'!F83-'Reporte Resultado 3'!F83-'Reporte Resultado 4'!F83</f>
        <v>0</v>
      </c>
      <c r="G47" s="203">
        <f>G43-'Reporte Resultado 1'!G83-'Reporte Resultado 2'!G83-'Reporte Resultado 3'!G83-'Reporte Resultado 4'!G83</f>
        <v>0</v>
      </c>
      <c r="H47" s="201"/>
      <c r="I47" s="104"/>
      <c r="J47" s="203">
        <f>J43-'Reporte Resultado 1'!I83-'Reporte Resultado 2'!I83-'Reporte Resultado 3'!I83-'Reporte Resultado 4'!I83</f>
        <v>0</v>
      </c>
      <c r="K47" s="203">
        <f>K43-'Reporte Resultado 1'!K83-'Reporte Resultado 2'!J83-'Reporte Resultado 3'!J83-'Reporte Resultado 4'!J83</f>
        <v>0</v>
      </c>
      <c r="L47" s="203">
        <f>L43-'Reporte Resultado 1'!L83-'Reporte Resultado 2'!K83-'Reporte Resultado 3'!K83-'Reporte Resultado 4'!K83</f>
        <v>0</v>
      </c>
      <c r="M47" s="203">
        <f>M43-'Reporte Resultado 1'!M83-'Reporte Resultado 2'!L83-'Reporte Resultado 3'!L83-'Reporte Resultado 4'!L83</f>
        <v>0</v>
      </c>
      <c r="N47" s="203">
        <f>N43-'Reporte Resultado 1'!M83-'Reporte Resultado 2'!M83-'Reporte Resultado 3'!M83-'Reporte Resultado 4'!M83</f>
        <v>0</v>
      </c>
      <c r="O47" s="205"/>
      <c r="P47" s="92"/>
    </row>
    <row r="48" spans="1:16" ht="20.5" thickBot="1">
      <c r="A48" s="107"/>
      <c r="B48" s="108"/>
      <c r="C48" s="96"/>
      <c r="D48" s="96"/>
      <c r="E48" s="96"/>
      <c r="F48" s="96"/>
      <c r="G48" s="96"/>
      <c r="J48" s="363"/>
      <c r="K48" s="102"/>
      <c r="L48" s="363"/>
      <c r="M48" s="363"/>
      <c r="N48" s="363"/>
      <c r="O48" s="363"/>
      <c r="P48" s="92"/>
    </row>
    <row r="49" spans="1:11">
      <c r="A49" s="210" t="s">
        <v>176</v>
      </c>
      <c r="B49" s="211"/>
      <c r="C49" s="212"/>
      <c r="E49" s="97"/>
      <c r="F49" s="95"/>
      <c r="G49" s="95"/>
      <c r="K49" s="103"/>
    </row>
    <row r="50" spans="1:11">
      <c r="A50" s="372" t="s">
        <v>177</v>
      </c>
      <c r="B50" s="373"/>
      <c r="C50" s="374">
        <v>0</v>
      </c>
      <c r="E50" s="95"/>
    </row>
    <row r="51" spans="1:11">
      <c r="A51" s="375" t="s">
        <v>178</v>
      </c>
      <c r="B51" s="376"/>
      <c r="C51" s="377">
        <f>+D43</f>
        <v>0</v>
      </c>
    </row>
    <row r="52" spans="1:11">
      <c r="A52" s="375" t="s">
        <v>179</v>
      </c>
      <c r="B52" s="376"/>
      <c r="C52" s="377">
        <f>C50-C51</f>
        <v>0</v>
      </c>
    </row>
    <row r="53" spans="1:11">
      <c r="A53" s="375" t="s">
        <v>180</v>
      </c>
      <c r="B53" s="376"/>
      <c r="C53" s="377">
        <f>H43</f>
        <v>0</v>
      </c>
    </row>
    <row r="54" spans="1:11" ht="20.5" thickBot="1">
      <c r="A54" s="413" t="s">
        <v>181</v>
      </c>
      <c r="B54" s="414"/>
      <c r="C54" s="415">
        <f>C52-C53</f>
        <v>0</v>
      </c>
    </row>
    <row r="55" spans="1:11">
      <c r="A55" s="363"/>
      <c r="B55" s="363"/>
      <c r="C55" s="378"/>
    </row>
    <row r="56" spans="1:11">
      <c r="A56" s="94"/>
      <c r="C56" s="106"/>
    </row>
    <row r="57" spans="1:11">
      <c r="A57" s="94"/>
    </row>
    <row r="58" spans="1:11">
      <c r="A58" s="94"/>
    </row>
    <row r="59" spans="1:11">
      <c r="A59" s="94"/>
    </row>
    <row r="60" spans="1:11">
      <c r="A60" s="94"/>
    </row>
    <row r="61" spans="1:11">
      <c r="A61" s="94"/>
    </row>
    <row r="62" spans="1:11">
      <c r="A62" s="94"/>
    </row>
    <row r="63" spans="1:11">
      <c r="A63" s="94"/>
    </row>
    <row r="64" spans="1:11">
      <c r="A64" s="94"/>
    </row>
    <row r="65" spans="1:1">
      <c r="A65" s="94"/>
    </row>
    <row r="66" spans="1:1">
      <c r="A66" s="94"/>
    </row>
    <row r="67" spans="1:1">
      <c r="A67" s="94"/>
    </row>
    <row r="68" spans="1:1">
      <c r="A68" s="94"/>
    </row>
    <row r="69" spans="1:1">
      <c r="A69" s="94"/>
    </row>
    <row r="70" spans="1:1">
      <c r="A70" s="94"/>
    </row>
    <row r="71" spans="1:1">
      <c r="A71" s="94"/>
    </row>
    <row r="72" spans="1:1">
      <c r="A72" s="94"/>
    </row>
    <row r="73" spans="1:1">
      <c r="A73" s="94"/>
    </row>
    <row r="74" spans="1:1">
      <c r="A74" s="94"/>
    </row>
    <row r="75" spans="1:1">
      <c r="A75" s="94"/>
    </row>
    <row r="76" spans="1:1">
      <c r="A76" s="94"/>
    </row>
    <row r="77" spans="1:1">
      <c r="A77" s="94"/>
    </row>
    <row r="78" spans="1:1">
      <c r="A78" s="94"/>
    </row>
    <row r="79" spans="1:1">
      <c r="A79" s="94"/>
    </row>
    <row r="80" spans="1:1">
      <c r="A80" s="94"/>
    </row>
    <row r="81" spans="1:1">
      <c r="A81" s="94"/>
    </row>
    <row r="82" spans="1:1">
      <c r="A82" s="94"/>
    </row>
    <row r="83" spans="1:1">
      <c r="A83" s="94"/>
    </row>
    <row r="84" spans="1:1">
      <c r="A84" s="94"/>
    </row>
    <row r="85" spans="1:1">
      <c r="A85" s="94"/>
    </row>
    <row r="86" spans="1:1">
      <c r="A86" s="94"/>
    </row>
    <row r="87" spans="1:1">
      <c r="A87" s="94"/>
    </row>
    <row r="88" spans="1:1">
      <c r="A88" s="94"/>
    </row>
    <row r="89" spans="1:1">
      <c r="A89" s="94"/>
    </row>
    <row r="90" spans="1:1">
      <c r="A90" s="94"/>
    </row>
    <row r="91" spans="1:1">
      <c r="A91" s="94"/>
    </row>
    <row r="92" spans="1:1">
      <c r="A92" s="94"/>
    </row>
    <row r="93" spans="1:1">
      <c r="A93" s="94"/>
    </row>
    <row r="94" spans="1:1">
      <c r="A94" s="94"/>
    </row>
    <row r="95" spans="1:1">
      <c r="A95" s="94"/>
    </row>
    <row r="96" spans="1:1">
      <c r="A96" s="94"/>
    </row>
    <row r="97" spans="1:1">
      <c r="A97" s="94"/>
    </row>
    <row r="98" spans="1:1">
      <c r="A98" s="94"/>
    </row>
    <row r="99" spans="1:1">
      <c r="A99" s="94"/>
    </row>
    <row r="100" spans="1:1">
      <c r="A100" s="94"/>
    </row>
    <row r="101" spans="1:1">
      <c r="A101" s="94"/>
    </row>
    <row r="102" spans="1:1">
      <c r="A102" s="94"/>
    </row>
    <row r="103" spans="1:1">
      <c r="A103" s="94"/>
    </row>
    <row r="104" spans="1:1">
      <c r="A104" s="94"/>
    </row>
    <row r="105" spans="1:1">
      <c r="A105" s="94"/>
    </row>
    <row r="106" spans="1:1">
      <c r="A106" s="94"/>
    </row>
    <row r="107" spans="1:1">
      <c r="A107" s="94"/>
    </row>
    <row r="108" spans="1:1">
      <c r="A108" s="94"/>
    </row>
    <row r="109" spans="1:1">
      <c r="A109" s="94"/>
    </row>
    <row r="110" spans="1:1">
      <c r="A110" s="94"/>
    </row>
    <row r="111" spans="1:1">
      <c r="A111" s="94"/>
    </row>
    <row r="112" spans="1:1">
      <c r="A112" s="94"/>
    </row>
    <row r="113" spans="1:1">
      <c r="A113" s="94"/>
    </row>
    <row r="114" spans="1:1">
      <c r="A114" s="94"/>
    </row>
    <row r="115" spans="1:1">
      <c r="A115" s="94"/>
    </row>
    <row r="116" spans="1:1">
      <c r="A116" s="94"/>
    </row>
    <row r="117" spans="1:1">
      <c r="A117" s="94"/>
    </row>
    <row r="118" spans="1:1">
      <c r="A118" s="94"/>
    </row>
    <row r="119" spans="1:1">
      <c r="A119" s="94"/>
    </row>
    <row r="120" spans="1:1">
      <c r="A120" s="94"/>
    </row>
    <row r="121" spans="1:1">
      <c r="A121" s="94"/>
    </row>
    <row r="122" spans="1:1">
      <c r="A122" s="94"/>
    </row>
    <row r="123" spans="1:1">
      <c r="A123" s="94"/>
    </row>
    <row r="124" spans="1:1">
      <c r="A124" s="94"/>
    </row>
    <row r="125" spans="1:1">
      <c r="A125" s="94"/>
    </row>
    <row r="126" spans="1:1">
      <c r="A126" s="94"/>
    </row>
    <row r="127" spans="1:1">
      <c r="A127" s="94"/>
    </row>
    <row r="128" spans="1:1">
      <c r="A128" s="94"/>
    </row>
    <row r="129" spans="1:1">
      <c r="A129" s="94"/>
    </row>
    <row r="130" spans="1:1">
      <c r="A130" s="94"/>
    </row>
    <row r="131" spans="1:1">
      <c r="A131" s="94"/>
    </row>
    <row r="132" spans="1:1">
      <c r="A132" s="94"/>
    </row>
    <row r="133" spans="1:1">
      <c r="A133" s="94"/>
    </row>
    <row r="134" spans="1:1">
      <c r="A134" s="94"/>
    </row>
    <row r="135" spans="1:1">
      <c r="A135" s="94"/>
    </row>
    <row r="136" spans="1:1">
      <c r="A136" s="94"/>
    </row>
    <row r="137" spans="1:1">
      <c r="A137" s="94"/>
    </row>
    <row r="138" spans="1:1">
      <c r="A138" s="94"/>
    </row>
    <row r="139" spans="1:1">
      <c r="A139" s="94"/>
    </row>
    <row r="140" spans="1:1">
      <c r="A140" s="94"/>
    </row>
    <row r="141" spans="1:1">
      <c r="A141" s="94"/>
    </row>
    <row r="142" spans="1:1">
      <c r="A142" s="94"/>
    </row>
    <row r="143" spans="1:1">
      <c r="A143" s="94"/>
    </row>
    <row r="144" spans="1:1">
      <c r="A144" s="94"/>
    </row>
    <row r="145" spans="1:1">
      <c r="A145" s="94"/>
    </row>
    <row r="146" spans="1:1">
      <c r="A146" s="94"/>
    </row>
    <row r="147" spans="1:1">
      <c r="A147" s="94"/>
    </row>
    <row r="148" spans="1:1">
      <c r="A148" s="94"/>
    </row>
    <row r="149" spans="1:1">
      <c r="A149" s="94"/>
    </row>
    <row r="150" spans="1:1">
      <c r="A150" s="94"/>
    </row>
    <row r="151" spans="1:1">
      <c r="A151" s="94"/>
    </row>
    <row r="152" spans="1:1">
      <c r="A152" s="94"/>
    </row>
    <row r="153" spans="1:1">
      <c r="A153" s="94"/>
    </row>
    <row r="154" spans="1:1">
      <c r="A154" s="94"/>
    </row>
    <row r="155" spans="1:1">
      <c r="A155" s="94"/>
    </row>
    <row r="156" spans="1:1">
      <c r="A156" s="94"/>
    </row>
    <row r="157" spans="1:1">
      <c r="A157" s="94"/>
    </row>
    <row r="158" spans="1:1">
      <c r="A158" s="94"/>
    </row>
    <row r="159" spans="1:1">
      <c r="A159" s="94"/>
    </row>
    <row r="160" spans="1:1">
      <c r="A160" s="94"/>
    </row>
    <row r="161" spans="1:1">
      <c r="A161" s="94"/>
    </row>
    <row r="162" spans="1:1">
      <c r="A162" s="94"/>
    </row>
    <row r="163" spans="1:1">
      <c r="A163" s="94"/>
    </row>
    <row r="164" spans="1:1">
      <c r="A164" s="94"/>
    </row>
    <row r="165" spans="1:1">
      <c r="A165" s="94"/>
    </row>
    <row r="166" spans="1:1">
      <c r="A166" s="94"/>
    </row>
    <row r="167" spans="1:1">
      <c r="A167" s="94"/>
    </row>
    <row r="168" spans="1:1">
      <c r="A168" s="94"/>
    </row>
    <row r="169" spans="1:1">
      <c r="A169" s="94"/>
    </row>
    <row r="170" spans="1:1">
      <c r="A170" s="94"/>
    </row>
    <row r="171" spans="1:1">
      <c r="A171" s="94"/>
    </row>
    <row r="172" spans="1:1">
      <c r="A172" s="94"/>
    </row>
    <row r="173" spans="1:1">
      <c r="A173" s="94"/>
    </row>
    <row r="174" spans="1:1">
      <c r="A174" s="94"/>
    </row>
    <row r="175" spans="1:1">
      <c r="A175" s="94"/>
    </row>
    <row r="176" spans="1:1">
      <c r="A176" s="94"/>
    </row>
    <row r="177" spans="1:1">
      <c r="A177" s="94"/>
    </row>
    <row r="178" spans="1:1">
      <c r="A178" s="94"/>
    </row>
    <row r="179" spans="1:1">
      <c r="A179" s="94"/>
    </row>
    <row r="180" spans="1:1">
      <c r="A180" s="94"/>
    </row>
    <row r="181" spans="1:1">
      <c r="A181" s="94"/>
    </row>
    <row r="182" spans="1:1">
      <c r="A182" s="94"/>
    </row>
    <row r="183" spans="1:1">
      <c r="A183" s="94"/>
    </row>
    <row r="184" spans="1:1">
      <c r="A184" s="94"/>
    </row>
    <row r="185" spans="1:1">
      <c r="A185" s="94"/>
    </row>
    <row r="186" spans="1:1">
      <c r="A186" s="94"/>
    </row>
    <row r="187" spans="1:1">
      <c r="A187" s="94"/>
    </row>
    <row r="188" spans="1:1">
      <c r="A188" s="94"/>
    </row>
    <row r="189" spans="1:1">
      <c r="A189" s="94"/>
    </row>
    <row r="190" spans="1:1">
      <c r="A190" s="94"/>
    </row>
    <row r="191" spans="1:1">
      <c r="A191" s="94"/>
    </row>
    <row r="192" spans="1:1">
      <c r="A192" s="94"/>
    </row>
    <row r="193" spans="1:1">
      <c r="A193" s="94"/>
    </row>
    <row r="194" spans="1:1">
      <c r="A194" s="94"/>
    </row>
    <row r="195" spans="1:1">
      <c r="A195" s="94"/>
    </row>
    <row r="196" spans="1:1">
      <c r="A196" s="94"/>
    </row>
    <row r="197" spans="1:1">
      <c r="A197" s="94"/>
    </row>
    <row r="198" spans="1:1">
      <c r="A198" s="94"/>
    </row>
    <row r="199" spans="1:1">
      <c r="A199" s="94"/>
    </row>
    <row r="200" spans="1:1">
      <c r="A200" s="94"/>
    </row>
    <row r="201" spans="1:1">
      <c r="A201" s="94"/>
    </row>
    <row r="202" spans="1:1">
      <c r="A202" s="94"/>
    </row>
    <row r="203" spans="1:1">
      <c r="A203" s="94"/>
    </row>
    <row r="204" spans="1:1">
      <c r="A204" s="94"/>
    </row>
    <row r="205" spans="1:1">
      <c r="A205" s="94"/>
    </row>
    <row r="206" spans="1:1">
      <c r="A206" s="94"/>
    </row>
    <row r="207" spans="1:1">
      <c r="A207" s="94"/>
    </row>
    <row r="208" spans="1:1">
      <c r="A208" s="94"/>
    </row>
    <row r="209" spans="1:1">
      <c r="A209" s="94"/>
    </row>
    <row r="210" spans="1:1">
      <c r="A210" s="94"/>
    </row>
    <row r="211" spans="1:1">
      <c r="A211" s="94"/>
    </row>
    <row r="212" spans="1:1">
      <c r="A212" s="94"/>
    </row>
    <row r="213" spans="1:1">
      <c r="A213" s="94"/>
    </row>
    <row r="214" spans="1:1">
      <c r="A214" s="94"/>
    </row>
    <row r="215" spans="1:1">
      <c r="A215" s="94"/>
    </row>
    <row r="216" spans="1:1">
      <c r="A216" s="94"/>
    </row>
    <row r="217" spans="1:1">
      <c r="A217" s="94"/>
    </row>
    <row r="218" spans="1:1">
      <c r="A218" s="94"/>
    </row>
    <row r="219" spans="1:1">
      <c r="A219" s="94"/>
    </row>
    <row r="220" spans="1:1">
      <c r="A220" s="94"/>
    </row>
    <row r="221" spans="1:1">
      <c r="A221" s="94"/>
    </row>
    <row r="222" spans="1:1">
      <c r="A222" s="94"/>
    </row>
    <row r="223" spans="1:1">
      <c r="A223" s="94"/>
    </row>
    <row r="224" spans="1:1">
      <c r="A224" s="94"/>
    </row>
    <row r="225" spans="1:1">
      <c r="A225" s="94"/>
    </row>
    <row r="226" spans="1:1">
      <c r="A226" s="94"/>
    </row>
    <row r="227" spans="1:1">
      <c r="A227" s="94"/>
    </row>
    <row r="228" spans="1:1">
      <c r="A228" s="94"/>
    </row>
    <row r="229" spans="1:1">
      <c r="A229" s="94"/>
    </row>
    <row r="230" spans="1:1">
      <c r="A230" s="94"/>
    </row>
    <row r="231" spans="1:1">
      <c r="A231" s="94"/>
    </row>
    <row r="232" spans="1:1">
      <c r="A232" s="94"/>
    </row>
    <row r="233" spans="1:1">
      <c r="A233" s="94"/>
    </row>
    <row r="234" spans="1:1">
      <c r="A234" s="94"/>
    </row>
    <row r="235" spans="1:1">
      <c r="A235" s="94"/>
    </row>
    <row r="236" spans="1:1">
      <c r="A236" s="94"/>
    </row>
    <row r="237" spans="1:1">
      <c r="A237" s="94"/>
    </row>
    <row r="238" spans="1:1">
      <c r="A238" s="94"/>
    </row>
    <row r="239" spans="1:1">
      <c r="A239" s="94"/>
    </row>
    <row r="240" spans="1:1">
      <c r="A240" s="94"/>
    </row>
    <row r="241" spans="1:1">
      <c r="A241" s="94"/>
    </row>
    <row r="242" spans="1:1">
      <c r="A242" s="94"/>
    </row>
    <row r="243" spans="1:1">
      <c r="A243" s="94"/>
    </row>
    <row r="244" spans="1:1">
      <c r="A244" s="94"/>
    </row>
    <row r="245" spans="1:1">
      <c r="A245" s="94"/>
    </row>
    <row r="246" spans="1:1">
      <c r="A246" s="94"/>
    </row>
    <row r="247" spans="1:1">
      <c r="A247" s="94"/>
    </row>
    <row r="248" spans="1:1">
      <c r="A248" s="94"/>
    </row>
    <row r="249" spans="1:1">
      <c r="A249" s="94"/>
    </row>
    <row r="250" spans="1:1">
      <c r="A250" s="94"/>
    </row>
    <row r="251" spans="1:1">
      <c r="A251" s="94"/>
    </row>
    <row r="252" spans="1:1">
      <c r="A252" s="94"/>
    </row>
    <row r="253" spans="1:1">
      <c r="A253" s="94"/>
    </row>
    <row r="254" spans="1:1">
      <c r="A254" s="94"/>
    </row>
    <row r="255" spans="1:1">
      <c r="A255" s="94"/>
    </row>
    <row r="256" spans="1:1">
      <c r="A256" s="94"/>
    </row>
    <row r="257" spans="1:1">
      <c r="A257" s="94"/>
    </row>
    <row r="258" spans="1:1">
      <c r="A258" s="94"/>
    </row>
    <row r="259" spans="1:1">
      <c r="A259" s="94"/>
    </row>
    <row r="260" spans="1:1">
      <c r="A260" s="94"/>
    </row>
    <row r="261" spans="1:1">
      <c r="A261" s="94"/>
    </row>
    <row r="262" spans="1:1">
      <c r="A262" s="94"/>
    </row>
    <row r="263" spans="1:1">
      <c r="A263" s="94"/>
    </row>
    <row r="264" spans="1:1">
      <c r="A264" s="94"/>
    </row>
    <row r="265" spans="1:1">
      <c r="A265" s="94"/>
    </row>
    <row r="266" spans="1:1">
      <c r="A266" s="94"/>
    </row>
    <row r="267" spans="1:1">
      <c r="A267" s="94"/>
    </row>
    <row r="268" spans="1:1">
      <c r="A268" s="94"/>
    </row>
    <row r="269" spans="1:1">
      <c r="A269" s="94"/>
    </row>
    <row r="270" spans="1:1">
      <c r="A270" s="94"/>
    </row>
    <row r="271" spans="1:1">
      <c r="A271" s="94"/>
    </row>
    <row r="272" spans="1:1">
      <c r="A272" s="94"/>
    </row>
    <row r="273" spans="1:1">
      <c r="A273" s="94"/>
    </row>
    <row r="274" spans="1:1">
      <c r="A274" s="94"/>
    </row>
    <row r="275" spans="1:1">
      <c r="A275" s="94"/>
    </row>
    <row r="276" spans="1:1">
      <c r="A276" s="94"/>
    </row>
    <row r="277" spans="1:1">
      <c r="A277" s="94"/>
    </row>
    <row r="278" spans="1:1">
      <c r="A278" s="94"/>
    </row>
    <row r="279" spans="1:1">
      <c r="A279" s="94"/>
    </row>
    <row r="280" spans="1:1">
      <c r="A280" s="94"/>
    </row>
    <row r="281" spans="1:1">
      <c r="A281" s="94"/>
    </row>
    <row r="282" spans="1:1">
      <c r="A282" s="94"/>
    </row>
    <row r="283" spans="1:1">
      <c r="A283" s="94"/>
    </row>
    <row r="284" spans="1:1">
      <c r="A284" s="94"/>
    </row>
    <row r="285" spans="1:1">
      <c r="A285" s="94"/>
    </row>
    <row r="286" spans="1:1">
      <c r="A286" s="94"/>
    </row>
    <row r="287" spans="1:1">
      <c r="A287" s="94"/>
    </row>
    <row r="288" spans="1:1">
      <c r="A288" s="94"/>
    </row>
    <row r="289" spans="1:1">
      <c r="A289" s="94"/>
    </row>
    <row r="290" spans="1:1">
      <c r="A290" s="94"/>
    </row>
    <row r="291" spans="1:1">
      <c r="A291" s="94"/>
    </row>
    <row r="292" spans="1:1">
      <c r="A292" s="94"/>
    </row>
    <row r="293" spans="1:1">
      <c r="A293" s="94"/>
    </row>
    <row r="294" spans="1:1">
      <c r="A294" s="94"/>
    </row>
    <row r="295" spans="1:1">
      <c r="A295" s="94"/>
    </row>
    <row r="296" spans="1:1">
      <c r="A296" s="94"/>
    </row>
    <row r="297" spans="1:1">
      <c r="A297" s="94"/>
    </row>
    <row r="298" spans="1:1">
      <c r="A298" s="94"/>
    </row>
    <row r="299" spans="1:1">
      <c r="A299" s="94"/>
    </row>
    <row r="300" spans="1:1">
      <c r="A300" s="94"/>
    </row>
    <row r="301" spans="1:1">
      <c r="A301" s="94"/>
    </row>
    <row r="302" spans="1:1">
      <c r="A302" s="94"/>
    </row>
    <row r="303" spans="1:1">
      <c r="A303" s="94"/>
    </row>
    <row r="304" spans="1:1">
      <c r="A304" s="94"/>
    </row>
    <row r="305" spans="1:1">
      <c r="A305" s="94"/>
    </row>
    <row r="306" spans="1:1">
      <c r="A306" s="94"/>
    </row>
    <row r="307" spans="1:1">
      <c r="A307" s="94"/>
    </row>
    <row r="308" spans="1:1">
      <c r="A308" s="94"/>
    </row>
    <row r="309" spans="1:1">
      <c r="A309" s="94"/>
    </row>
    <row r="310" spans="1:1">
      <c r="A310" s="94"/>
    </row>
    <row r="311" spans="1:1">
      <c r="A311" s="94"/>
    </row>
    <row r="312" spans="1:1">
      <c r="A312" s="94"/>
    </row>
    <row r="313" spans="1:1">
      <c r="A313" s="94"/>
    </row>
    <row r="314" spans="1:1">
      <c r="A314" s="94"/>
    </row>
    <row r="315" spans="1:1">
      <c r="A315" s="94"/>
    </row>
    <row r="316" spans="1:1">
      <c r="A316" s="94"/>
    </row>
    <row r="317" spans="1:1">
      <c r="A317" s="94"/>
    </row>
    <row r="318" spans="1:1">
      <c r="A318" s="94"/>
    </row>
    <row r="319" spans="1:1">
      <c r="A319" s="94"/>
    </row>
    <row r="320" spans="1:1">
      <c r="A320" s="94"/>
    </row>
    <row r="321" spans="1:1">
      <c r="A321" s="94"/>
    </row>
    <row r="322" spans="1:1">
      <c r="A322" s="94"/>
    </row>
    <row r="323" spans="1:1">
      <c r="A323" s="94"/>
    </row>
    <row r="324" spans="1:1">
      <c r="A324" s="94"/>
    </row>
    <row r="325" spans="1:1">
      <c r="A325" s="94"/>
    </row>
    <row r="326" spans="1:1">
      <c r="A326" s="94"/>
    </row>
    <row r="327" spans="1:1">
      <c r="A327" s="94"/>
    </row>
    <row r="328" spans="1:1">
      <c r="A328" s="94"/>
    </row>
    <row r="329" spans="1:1">
      <c r="A329" s="94"/>
    </row>
    <row r="330" spans="1:1">
      <c r="A330" s="94"/>
    </row>
    <row r="331" spans="1:1">
      <c r="A331" s="94"/>
    </row>
    <row r="332" spans="1:1">
      <c r="A332" s="94"/>
    </row>
    <row r="333" spans="1:1">
      <c r="A333" s="94"/>
    </row>
    <row r="334" spans="1:1">
      <c r="A334" s="94"/>
    </row>
    <row r="335" spans="1:1">
      <c r="A335" s="94"/>
    </row>
    <row r="336" spans="1:1">
      <c r="A336" s="94"/>
    </row>
    <row r="337" spans="1:1">
      <c r="A337" s="94"/>
    </row>
    <row r="338" spans="1:1">
      <c r="A338" s="94"/>
    </row>
    <row r="339" spans="1:1">
      <c r="A339" s="94"/>
    </row>
    <row r="340" spans="1:1">
      <c r="A340" s="94"/>
    </row>
    <row r="341" spans="1:1">
      <c r="A341" s="94"/>
    </row>
    <row r="342" spans="1:1">
      <c r="A342" s="94"/>
    </row>
    <row r="343" spans="1:1">
      <c r="A343" s="94"/>
    </row>
    <row r="344" spans="1:1">
      <c r="A344" s="94"/>
    </row>
    <row r="345" spans="1:1">
      <c r="A345" s="94"/>
    </row>
    <row r="346" spans="1:1">
      <c r="A346" s="94"/>
    </row>
    <row r="347" spans="1:1">
      <c r="A347" s="94"/>
    </row>
    <row r="348" spans="1:1">
      <c r="A348" s="94"/>
    </row>
    <row r="349" spans="1:1">
      <c r="A349" s="94"/>
    </row>
    <row r="350" spans="1:1">
      <c r="A350" s="94"/>
    </row>
    <row r="351" spans="1:1">
      <c r="A351" s="94"/>
    </row>
    <row r="352" spans="1:1">
      <c r="A352" s="94"/>
    </row>
    <row r="353" spans="1:1">
      <c r="A353" s="94"/>
    </row>
    <row r="354" spans="1:1">
      <c r="A354" s="94"/>
    </row>
    <row r="355" spans="1:1">
      <c r="A355" s="94"/>
    </row>
    <row r="356" spans="1:1">
      <c r="A356" s="94"/>
    </row>
    <row r="357" spans="1:1">
      <c r="A357" s="94"/>
    </row>
    <row r="358" spans="1:1">
      <c r="A358" s="94"/>
    </row>
    <row r="359" spans="1:1">
      <c r="A359" s="94"/>
    </row>
    <row r="360" spans="1:1">
      <c r="A360" s="94"/>
    </row>
    <row r="361" spans="1:1">
      <c r="A361" s="94"/>
    </row>
    <row r="362" spans="1:1">
      <c r="A362" s="94"/>
    </row>
    <row r="363" spans="1:1">
      <c r="A363" s="94"/>
    </row>
    <row r="364" spans="1:1">
      <c r="A364" s="94"/>
    </row>
    <row r="365" spans="1:1">
      <c r="A365" s="94"/>
    </row>
    <row r="366" spans="1:1">
      <c r="A366" s="94"/>
    </row>
    <row r="367" spans="1:1">
      <c r="A367" s="94"/>
    </row>
    <row r="368" spans="1:1">
      <c r="A368" s="94"/>
    </row>
    <row r="369" spans="1:1">
      <c r="A369" s="94"/>
    </row>
    <row r="370" spans="1:1">
      <c r="A370" s="94"/>
    </row>
    <row r="371" spans="1:1">
      <c r="A371" s="94"/>
    </row>
    <row r="372" spans="1:1">
      <c r="A372" s="94"/>
    </row>
    <row r="373" spans="1:1">
      <c r="A373" s="94"/>
    </row>
    <row r="374" spans="1:1">
      <c r="A374" s="94"/>
    </row>
    <row r="375" spans="1:1">
      <c r="A375" s="94"/>
    </row>
    <row r="376" spans="1:1">
      <c r="A376" s="94"/>
    </row>
    <row r="377" spans="1:1">
      <c r="A377" s="94"/>
    </row>
    <row r="378" spans="1:1">
      <c r="A378" s="94"/>
    </row>
    <row r="379" spans="1:1">
      <c r="A379" s="94"/>
    </row>
    <row r="380" spans="1:1">
      <c r="A380" s="94"/>
    </row>
    <row r="381" spans="1:1">
      <c r="A381" s="94"/>
    </row>
    <row r="382" spans="1:1">
      <c r="A382" s="94"/>
    </row>
    <row r="383" spans="1:1">
      <c r="A383" s="94"/>
    </row>
    <row r="384" spans="1:1">
      <c r="A384" s="94"/>
    </row>
    <row r="385" spans="1:1">
      <c r="A385" s="94"/>
    </row>
    <row r="386" spans="1:1">
      <c r="A386" s="94"/>
    </row>
    <row r="387" spans="1:1">
      <c r="A387" s="94"/>
    </row>
    <row r="388" spans="1:1">
      <c r="A388" s="94"/>
    </row>
    <row r="389" spans="1:1">
      <c r="A389" s="94"/>
    </row>
    <row r="390" spans="1:1">
      <c r="A390" s="94"/>
    </row>
    <row r="391" spans="1:1">
      <c r="A391" s="94"/>
    </row>
    <row r="392" spans="1:1">
      <c r="A392" s="94"/>
    </row>
    <row r="393" spans="1:1">
      <c r="A393" s="94"/>
    </row>
    <row r="394" spans="1:1">
      <c r="A394" s="94"/>
    </row>
    <row r="395" spans="1:1">
      <c r="A395" s="94"/>
    </row>
    <row r="396" spans="1:1">
      <c r="A396" s="94"/>
    </row>
    <row r="397" spans="1:1">
      <c r="A397" s="94"/>
    </row>
    <row r="398" spans="1:1">
      <c r="A398" s="94"/>
    </row>
    <row r="399" spans="1:1">
      <c r="A399" s="94"/>
    </row>
    <row r="400" spans="1:1">
      <c r="A400" s="94"/>
    </row>
    <row r="401" spans="1:1">
      <c r="A401" s="94"/>
    </row>
    <row r="402" spans="1:1">
      <c r="A402" s="94"/>
    </row>
    <row r="403" spans="1:1">
      <c r="A403" s="94"/>
    </row>
    <row r="404" spans="1:1">
      <c r="A404" s="94"/>
    </row>
    <row r="405" spans="1:1">
      <c r="A405" s="94"/>
    </row>
    <row r="406" spans="1:1">
      <c r="A406" s="94"/>
    </row>
    <row r="407" spans="1:1">
      <c r="A407" s="94"/>
    </row>
    <row r="408" spans="1:1">
      <c r="A408" s="94"/>
    </row>
    <row r="409" spans="1:1">
      <c r="A409" s="94"/>
    </row>
    <row r="410" spans="1:1">
      <c r="A410" s="94"/>
    </row>
    <row r="411" spans="1:1">
      <c r="A411" s="94"/>
    </row>
    <row r="412" spans="1:1">
      <c r="A412" s="94"/>
    </row>
    <row r="413" spans="1:1">
      <c r="A413" s="94"/>
    </row>
    <row r="414" spans="1:1">
      <c r="A414" s="94"/>
    </row>
    <row r="415" spans="1:1">
      <c r="A415" s="94"/>
    </row>
    <row r="416" spans="1:1">
      <c r="A416" s="94"/>
    </row>
    <row r="417" spans="1:1">
      <c r="A417" s="94"/>
    </row>
    <row r="418" spans="1:1">
      <c r="A418" s="94"/>
    </row>
    <row r="419" spans="1:1">
      <c r="A419" s="94"/>
    </row>
    <row r="420" spans="1:1">
      <c r="A420" s="94"/>
    </row>
    <row r="421" spans="1:1">
      <c r="A421" s="94"/>
    </row>
    <row r="422" spans="1:1">
      <c r="A422" s="94"/>
    </row>
    <row r="423" spans="1:1">
      <c r="A423" s="94"/>
    </row>
    <row r="424" spans="1:1">
      <c r="A424" s="94"/>
    </row>
    <row r="425" spans="1:1">
      <c r="A425" s="94"/>
    </row>
    <row r="426" spans="1:1">
      <c r="A426" s="94"/>
    </row>
    <row r="427" spans="1:1">
      <c r="A427" s="94"/>
    </row>
    <row r="428" spans="1:1">
      <c r="A428" s="94"/>
    </row>
    <row r="429" spans="1:1">
      <c r="A429" s="94"/>
    </row>
    <row r="430" spans="1:1">
      <c r="A430" s="94"/>
    </row>
    <row r="431" spans="1:1">
      <c r="A431" s="94"/>
    </row>
    <row r="432" spans="1:1">
      <c r="A432" s="94"/>
    </row>
    <row r="433" spans="1:1">
      <c r="A433" s="94"/>
    </row>
    <row r="434" spans="1:1">
      <c r="A434" s="94"/>
    </row>
    <row r="435" spans="1:1">
      <c r="A435" s="94"/>
    </row>
    <row r="436" spans="1:1">
      <c r="A436" s="94"/>
    </row>
    <row r="437" spans="1:1">
      <c r="A437" s="94"/>
    </row>
    <row r="438" spans="1:1">
      <c r="A438" s="94"/>
    </row>
    <row r="439" spans="1:1">
      <c r="A439" s="94"/>
    </row>
    <row r="440" spans="1:1">
      <c r="A440" s="94"/>
    </row>
    <row r="441" spans="1:1">
      <c r="A441" s="94"/>
    </row>
    <row r="442" spans="1:1">
      <c r="A442" s="94"/>
    </row>
    <row r="443" spans="1:1">
      <c r="A443" s="94"/>
    </row>
    <row r="444" spans="1:1">
      <c r="A444" s="94"/>
    </row>
    <row r="445" spans="1:1">
      <c r="A445" s="94"/>
    </row>
    <row r="446" spans="1:1">
      <c r="A446" s="94"/>
    </row>
    <row r="447" spans="1:1">
      <c r="A447" s="94"/>
    </row>
    <row r="448" spans="1:1">
      <c r="A448" s="94"/>
    </row>
    <row r="449" spans="1:1">
      <c r="A449" s="94"/>
    </row>
    <row r="450" spans="1:1">
      <c r="A450" s="94"/>
    </row>
    <row r="451" spans="1:1">
      <c r="A451" s="94"/>
    </row>
    <row r="452" spans="1:1">
      <c r="A452" s="94"/>
    </row>
    <row r="453" spans="1:1">
      <c r="A453" s="94"/>
    </row>
    <row r="454" spans="1:1">
      <c r="A454" s="94"/>
    </row>
    <row r="455" spans="1:1">
      <c r="A455" s="94"/>
    </row>
    <row r="456" spans="1:1">
      <c r="A456" s="94"/>
    </row>
    <row r="457" spans="1:1">
      <c r="A457" s="94"/>
    </row>
    <row r="458" spans="1:1">
      <c r="A458" s="94"/>
    </row>
    <row r="459" spans="1:1">
      <c r="A459" s="94"/>
    </row>
    <row r="460" spans="1:1">
      <c r="A460" s="94"/>
    </row>
    <row r="461" spans="1:1">
      <c r="A461" s="94"/>
    </row>
    <row r="462" spans="1:1">
      <c r="A462" s="94"/>
    </row>
    <row r="463" spans="1:1">
      <c r="A463" s="94"/>
    </row>
    <row r="464" spans="1:1">
      <c r="A464" s="94"/>
    </row>
    <row r="465" spans="1:1">
      <c r="A465" s="94"/>
    </row>
    <row r="466" spans="1:1">
      <c r="A466" s="94"/>
    </row>
    <row r="467" spans="1:1">
      <c r="A467" s="94"/>
    </row>
    <row r="468" spans="1:1">
      <c r="A468" s="94"/>
    </row>
    <row r="469" spans="1:1">
      <c r="A469" s="94"/>
    </row>
    <row r="470" spans="1:1">
      <c r="A470" s="94"/>
    </row>
    <row r="471" spans="1:1">
      <c r="A471" s="94"/>
    </row>
    <row r="472" spans="1:1">
      <c r="A472" s="94"/>
    </row>
    <row r="473" spans="1:1">
      <c r="A473" s="94"/>
    </row>
    <row r="474" spans="1:1">
      <c r="A474" s="94"/>
    </row>
    <row r="475" spans="1:1">
      <c r="A475" s="94"/>
    </row>
    <row r="476" spans="1:1">
      <c r="A476" s="94"/>
    </row>
    <row r="477" spans="1:1">
      <c r="A477" s="94"/>
    </row>
    <row r="478" spans="1:1">
      <c r="A478" s="94"/>
    </row>
    <row r="479" spans="1:1">
      <c r="A479" s="94"/>
    </row>
    <row r="480" spans="1:1">
      <c r="A480" s="94"/>
    </row>
    <row r="481" spans="1:1">
      <c r="A481" s="94"/>
    </row>
    <row r="482" spans="1:1">
      <c r="A482" s="94"/>
    </row>
    <row r="483" spans="1:1">
      <c r="A483" s="94"/>
    </row>
    <row r="484" spans="1:1">
      <c r="A484" s="94"/>
    </row>
    <row r="485" spans="1:1">
      <c r="A485" s="94"/>
    </row>
    <row r="486" spans="1:1">
      <c r="A486" s="94"/>
    </row>
    <row r="487" spans="1:1">
      <c r="A487" s="94"/>
    </row>
    <row r="488" spans="1:1">
      <c r="A488" s="94"/>
    </row>
    <row r="489" spans="1:1">
      <c r="A489" s="94"/>
    </row>
    <row r="490" spans="1:1">
      <c r="A490" s="94"/>
    </row>
    <row r="491" spans="1:1">
      <c r="A491" s="94"/>
    </row>
    <row r="492" spans="1:1">
      <c r="A492" s="94"/>
    </row>
    <row r="493" spans="1:1">
      <c r="A493" s="94"/>
    </row>
    <row r="494" spans="1:1">
      <c r="A494" s="94"/>
    </row>
    <row r="495" spans="1:1">
      <c r="A495" s="94"/>
    </row>
    <row r="496" spans="1:1">
      <c r="A496" s="94"/>
    </row>
    <row r="497" spans="1:1">
      <c r="A497" s="94"/>
    </row>
    <row r="498" spans="1:1">
      <c r="A498" s="94"/>
    </row>
    <row r="499" spans="1:1">
      <c r="A499" s="94"/>
    </row>
    <row r="500" spans="1:1">
      <c r="A500" s="94"/>
    </row>
    <row r="501" spans="1:1">
      <c r="A501" s="94"/>
    </row>
    <row r="502" spans="1:1">
      <c r="A502" s="94"/>
    </row>
    <row r="503" spans="1:1">
      <c r="A503" s="94"/>
    </row>
    <row r="504" spans="1:1">
      <c r="A504" s="94"/>
    </row>
    <row r="505" spans="1:1">
      <c r="A505" s="94"/>
    </row>
    <row r="506" spans="1:1">
      <c r="A506" s="94"/>
    </row>
    <row r="507" spans="1:1">
      <c r="A507" s="94"/>
    </row>
    <row r="508" spans="1:1">
      <c r="A508" s="94"/>
    </row>
    <row r="509" spans="1:1">
      <c r="A509" s="94"/>
    </row>
    <row r="510" spans="1:1">
      <c r="A510" s="94"/>
    </row>
    <row r="511" spans="1:1">
      <c r="A511" s="94"/>
    </row>
    <row r="512" spans="1:1">
      <c r="A512" s="94"/>
    </row>
    <row r="513" spans="1:1">
      <c r="A513" s="94"/>
    </row>
    <row r="514" spans="1:1">
      <c r="A514" s="94"/>
    </row>
    <row r="515" spans="1:1">
      <c r="A515" s="94"/>
    </row>
    <row r="516" spans="1:1">
      <c r="A516" s="94"/>
    </row>
    <row r="517" spans="1:1">
      <c r="A517" s="94"/>
    </row>
    <row r="518" spans="1:1">
      <c r="A518" s="94"/>
    </row>
    <row r="519" spans="1:1">
      <c r="A519" s="94"/>
    </row>
    <row r="520" spans="1:1">
      <c r="A520" s="94"/>
    </row>
    <row r="521" spans="1:1">
      <c r="A521" s="94"/>
    </row>
    <row r="522" spans="1:1">
      <c r="A522" s="94"/>
    </row>
    <row r="523" spans="1:1">
      <c r="A523" s="94"/>
    </row>
    <row r="524" spans="1:1">
      <c r="A524" s="94"/>
    </row>
    <row r="525" spans="1:1">
      <c r="A525" s="94"/>
    </row>
    <row r="526" spans="1:1">
      <c r="A526" s="94"/>
    </row>
    <row r="527" spans="1:1">
      <c r="A527" s="94"/>
    </row>
    <row r="528" spans="1:1">
      <c r="A528" s="94"/>
    </row>
    <row r="529" spans="1:1">
      <c r="A529" s="94"/>
    </row>
    <row r="530" spans="1:1">
      <c r="A530" s="94"/>
    </row>
    <row r="531" spans="1:1">
      <c r="A531" s="94"/>
    </row>
    <row r="532" spans="1:1">
      <c r="A532" s="94"/>
    </row>
    <row r="533" spans="1:1">
      <c r="A533" s="94"/>
    </row>
    <row r="534" spans="1:1">
      <c r="A534" s="94"/>
    </row>
    <row r="535" spans="1:1">
      <c r="A535" s="94"/>
    </row>
    <row r="536" spans="1:1">
      <c r="A536" s="94"/>
    </row>
    <row r="537" spans="1:1">
      <c r="A537" s="94"/>
    </row>
    <row r="538" spans="1:1">
      <c r="A538" s="94"/>
    </row>
    <row r="539" spans="1:1">
      <c r="A539" s="94"/>
    </row>
    <row r="540" spans="1:1">
      <c r="A540" s="94"/>
    </row>
    <row r="541" spans="1:1">
      <c r="A541" s="94"/>
    </row>
    <row r="542" spans="1:1">
      <c r="A542" s="94"/>
    </row>
    <row r="543" spans="1:1">
      <c r="A543" s="94"/>
    </row>
    <row r="544" spans="1:1">
      <c r="A544" s="94"/>
    </row>
    <row r="545" spans="1:1">
      <c r="A545" s="94"/>
    </row>
    <row r="546" spans="1:1">
      <c r="A546" s="94"/>
    </row>
    <row r="547" spans="1:1">
      <c r="A547" s="94"/>
    </row>
    <row r="548" spans="1:1">
      <c r="A548" s="94"/>
    </row>
    <row r="549" spans="1:1">
      <c r="A549" s="94"/>
    </row>
    <row r="550" spans="1:1">
      <c r="A550" s="94"/>
    </row>
    <row r="551" spans="1:1">
      <c r="A551" s="94"/>
    </row>
    <row r="552" spans="1:1">
      <c r="A552" s="94"/>
    </row>
    <row r="553" spans="1:1">
      <c r="A553" s="94"/>
    </row>
    <row r="554" spans="1:1">
      <c r="A554" s="94"/>
    </row>
    <row r="555" spans="1:1">
      <c r="A555" s="94"/>
    </row>
    <row r="556" spans="1:1">
      <c r="A556" s="94"/>
    </row>
    <row r="557" spans="1:1">
      <c r="A557" s="94"/>
    </row>
    <row r="558" spans="1:1">
      <c r="A558" s="94"/>
    </row>
    <row r="559" spans="1:1">
      <c r="A559" s="94"/>
    </row>
    <row r="560" spans="1:1">
      <c r="A560" s="94"/>
    </row>
    <row r="561" spans="1:1">
      <c r="A561" s="94"/>
    </row>
    <row r="562" spans="1:1">
      <c r="A562" s="94"/>
    </row>
    <row r="563" spans="1:1">
      <c r="A563" s="94"/>
    </row>
    <row r="564" spans="1:1">
      <c r="A564" s="94"/>
    </row>
    <row r="565" spans="1:1">
      <c r="A565" s="94"/>
    </row>
    <row r="566" spans="1:1">
      <c r="A566" s="94"/>
    </row>
    <row r="567" spans="1:1">
      <c r="A567" s="94"/>
    </row>
    <row r="568" spans="1:1">
      <c r="A568" s="94"/>
    </row>
    <row r="569" spans="1:1">
      <c r="A569" s="94"/>
    </row>
    <row r="570" spans="1:1">
      <c r="A570" s="94"/>
    </row>
    <row r="571" spans="1:1">
      <c r="A571" s="94"/>
    </row>
    <row r="572" spans="1:1">
      <c r="A572" s="94"/>
    </row>
    <row r="573" spans="1:1">
      <c r="A573" s="94"/>
    </row>
    <row r="574" spans="1:1">
      <c r="A574" s="94"/>
    </row>
    <row r="575" spans="1:1">
      <c r="A575" s="94"/>
    </row>
    <row r="576" spans="1:1">
      <c r="A576" s="94"/>
    </row>
    <row r="577" spans="1:1">
      <c r="A577" s="94"/>
    </row>
    <row r="578" spans="1:1">
      <c r="A578" s="94"/>
    </row>
    <row r="579" spans="1:1">
      <c r="A579" s="94"/>
    </row>
    <row r="580" spans="1:1">
      <c r="A580" s="94"/>
    </row>
    <row r="581" spans="1:1">
      <c r="A581" s="94"/>
    </row>
    <row r="582" spans="1:1">
      <c r="A582" s="94"/>
    </row>
    <row r="583" spans="1:1">
      <c r="A583" s="94"/>
    </row>
    <row r="584" spans="1:1">
      <c r="A584" s="94"/>
    </row>
    <row r="585" spans="1:1">
      <c r="A585" s="94"/>
    </row>
    <row r="586" spans="1:1">
      <c r="A586" s="94"/>
    </row>
    <row r="587" spans="1:1">
      <c r="A587" s="94"/>
    </row>
    <row r="588" spans="1:1">
      <c r="A588" s="94"/>
    </row>
    <row r="589" spans="1:1">
      <c r="A589" s="94"/>
    </row>
    <row r="590" spans="1:1">
      <c r="A590" s="94"/>
    </row>
    <row r="591" spans="1:1">
      <c r="A591" s="94"/>
    </row>
    <row r="592" spans="1:1">
      <c r="A592" s="94"/>
    </row>
    <row r="593" spans="1:1">
      <c r="A593" s="94"/>
    </row>
    <row r="594" spans="1:1">
      <c r="A594" s="94"/>
    </row>
    <row r="595" spans="1:1">
      <c r="A595" s="94"/>
    </row>
    <row r="596" spans="1:1">
      <c r="A596" s="94"/>
    </row>
    <row r="597" spans="1:1">
      <c r="A597" s="94"/>
    </row>
    <row r="598" spans="1:1">
      <c r="A598" s="94"/>
    </row>
    <row r="599" spans="1:1">
      <c r="A599" s="94"/>
    </row>
    <row r="600" spans="1:1">
      <c r="A600" s="94"/>
    </row>
    <row r="601" spans="1:1">
      <c r="A601" s="94"/>
    </row>
    <row r="602" spans="1:1">
      <c r="A602" s="94"/>
    </row>
    <row r="603" spans="1:1">
      <c r="A603" s="94"/>
    </row>
    <row r="604" spans="1:1">
      <c r="A604" s="94"/>
    </row>
    <row r="605" spans="1:1">
      <c r="A605" s="94"/>
    </row>
    <row r="606" spans="1:1">
      <c r="A606" s="94"/>
    </row>
    <row r="607" spans="1:1">
      <c r="A607" s="94"/>
    </row>
    <row r="608" spans="1:1">
      <c r="A608" s="94"/>
    </row>
    <row r="609" spans="1:1">
      <c r="A609" s="94"/>
    </row>
    <row r="610" spans="1:1">
      <c r="A610" s="94"/>
    </row>
    <row r="611" spans="1:1">
      <c r="A611" s="94"/>
    </row>
    <row r="612" spans="1:1">
      <c r="A612" s="94"/>
    </row>
    <row r="613" spans="1:1">
      <c r="A613" s="94"/>
    </row>
    <row r="614" spans="1:1">
      <c r="A614" s="94"/>
    </row>
    <row r="615" spans="1:1">
      <c r="A615" s="94"/>
    </row>
    <row r="616" spans="1:1">
      <c r="A616" s="94"/>
    </row>
    <row r="617" spans="1:1">
      <c r="A617" s="94"/>
    </row>
    <row r="618" spans="1:1">
      <c r="A618" s="94"/>
    </row>
    <row r="619" spans="1:1">
      <c r="A619" s="94"/>
    </row>
    <row r="620" spans="1:1">
      <c r="A620" s="94"/>
    </row>
    <row r="621" spans="1:1">
      <c r="A621" s="94"/>
    </row>
    <row r="622" spans="1:1">
      <c r="A622" s="94"/>
    </row>
    <row r="623" spans="1:1">
      <c r="A623" s="94"/>
    </row>
    <row r="624" spans="1:1">
      <c r="A624" s="94"/>
    </row>
    <row r="625" spans="1:1">
      <c r="A625" s="94"/>
    </row>
    <row r="626" spans="1:1">
      <c r="A626" s="94"/>
    </row>
    <row r="627" spans="1:1">
      <c r="A627" s="94"/>
    </row>
    <row r="628" spans="1:1">
      <c r="A628" s="94"/>
    </row>
    <row r="629" spans="1:1">
      <c r="A629" s="94"/>
    </row>
    <row r="630" spans="1:1">
      <c r="A630" s="94"/>
    </row>
    <row r="631" spans="1:1">
      <c r="A631" s="94"/>
    </row>
    <row r="632" spans="1:1">
      <c r="A632" s="94"/>
    </row>
    <row r="633" spans="1:1">
      <c r="A633" s="94"/>
    </row>
    <row r="634" spans="1:1">
      <c r="A634" s="94"/>
    </row>
    <row r="635" spans="1:1">
      <c r="A635" s="94"/>
    </row>
    <row r="636" spans="1:1">
      <c r="A636" s="94"/>
    </row>
    <row r="637" spans="1:1">
      <c r="A637" s="94"/>
    </row>
    <row r="638" spans="1:1">
      <c r="A638" s="94"/>
    </row>
    <row r="639" spans="1:1">
      <c r="A639" s="94"/>
    </row>
    <row r="640" spans="1:1">
      <c r="A640" s="94"/>
    </row>
    <row r="641" spans="1:1">
      <c r="A641" s="94"/>
    </row>
    <row r="642" spans="1:1">
      <c r="A642" s="94"/>
    </row>
    <row r="643" spans="1:1">
      <c r="A643" s="94"/>
    </row>
    <row r="644" spans="1:1">
      <c r="A644" s="94"/>
    </row>
    <row r="645" spans="1:1">
      <c r="A645" s="94"/>
    </row>
    <row r="646" spans="1:1">
      <c r="A646" s="94"/>
    </row>
    <row r="647" spans="1:1">
      <c r="A647" s="94"/>
    </row>
    <row r="648" spans="1:1">
      <c r="A648" s="94"/>
    </row>
    <row r="649" spans="1:1">
      <c r="A649" s="94"/>
    </row>
    <row r="650" spans="1:1">
      <c r="A650" s="94"/>
    </row>
    <row r="651" spans="1:1">
      <c r="A651" s="94"/>
    </row>
    <row r="652" spans="1:1">
      <c r="A652" s="94"/>
    </row>
    <row r="653" spans="1:1">
      <c r="A653" s="94"/>
    </row>
    <row r="654" spans="1:1">
      <c r="A654" s="94"/>
    </row>
    <row r="655" spans="1:1">
      <c r="A655" s="94"/>
    </row>
    <row r="656" spans="1:1">
      <c r="A656" s="94"/>
    </row>
    <row r="657" spans="1:1">
      <c r="A657" s="94"/>
    </row>
    <row r="658" spans="1:1">
      <c r="A658" s="94"/>
    </row>
    <row r="659" spans="1:1">
      <c r="A659" s="94"/>
    </row>
    <row r="660" spans="1:1">
      <c r="A660" s="94"/>
    </row>
    <row r="661" spans="1:1">
      <c r="A661" s="94"/>
    </row>
    <row r="662" spans="1:1">
      <c r="A662" s="94"/>
    </row>
    <row r="663" spans="1:1">
      <c r="A663" s="94"/>
    </row>
    <row r="664" spans="1:1">
      <c r="A664" s="94"/>
    </row>
    <row r="665" spans="1:1">
      <c r="A665" s="94"/>
    </row>
    <row r="666" spans="1:1">
      <c r="A666" s="94"/>
    </row>
    <row r="667" spans="1:1">
      <c r="A667" s="94"/>
    </row>
    <row r="668" spans="1:1">
      <c r="A668" s="94"/>
    </row>
    <row r="669" spans="1:1">
      <c r="A669" s="94"/>
    </row>
    <row r="670" spans="1:1">
      <c r="A670" s="94"/>
    </row>
    <row r="671" spans="1:1">
      <c r="A671" s="94"/>
    </row>
    <row r="672" spans="1:1">
      <c r="A672" s="94"/>
    </row>
    <row r="673" spans="1:1">
      <c r="A673" s="94"/>
    </row>
    <row r="674" spans="1:1">
      <c r="A674" s="94"/>
    </row>
    <row r="675" spans="1:1">
      <c r="A675" s="94"/>
    </row>
    <row r="676" spans="1:1">
      <c r="A676" s="94"/>
    </row>
    <row r="677" spans="1:1">
      <c r="A677" s="94"/>
    </row>
    <row r="678" spans="1:1">
      <c r="A678" s="94"/>
    </row>
    <row r="679" spans="1:1">
      <c r="A679" s="94"/>
    </row>
    <row r="680" spans="1:1">
      <c r="A680" s="94"/>
    </row>
    <row r="681" spans="1:1">
      <c r="A681" s="94"/>
    </row>
    <row r="682" spans="1:1">
      <c r="A682" s="94"/>
    </row>
    <row r="683" spans="1:1">
      <c r="A683" s="94"/>
    </row>
    <row r="684" spans="1:1">
      <c r="A684" s="94"/>
    </row>
    <row r="685" spans="1:1">
      <c r="A685" s="94"/>
    </row>
    <row r="686" spans="1:1">
      <c r="A686" s="94"/>
    </row>
    <row r="687" spans="1:1">
      <c r="A687" s="94"/>
    </row>
    <row r="688" spans="1:1">
      <c r="A688" s="94"/>
    </row>
    <row r="689" spans="1:1">
      <c r="A689" s="94"/>
    </row>
    <row r="690" spans="1:1">
      <c r="A690" s="94"/>
    </row>
    <row r="691" spans="1:1">
      <c r="A691" s="94"/>
    </row>
    <row r="692" spans="1:1">
      <c r="A692" s="94"/>
    </row>
    <row r="693" spans="1:1">
      <c r="A693" s="94"/>
    </row>
    <row r="694" spans="1:1">
      <c r="A694" s="94"/>
    </row>
    <row r="695" spans="1:1">
      <c r="A695" s="94"/>
    </row>
    <row r="696" spans="1:1">
      <c r="A696" s="94"/>
    </row>
    <row r="697" spans="1:1">
      <c r="A697" s="94"/>
    </row>
    <row r="698" spans="1:1">
      <c r="A698" s="94"/>
    </row>
    <row r="699" spans="1:1">
      <c r="A699" s="94"/>
    </row>
    <row r="700" spans="1:1">
      <c r="A700" s="94"/>
    </row>
    <row r="701" spans="1:1">
      <c r="A701" s="94"/>
    </row>
    <row r="702" spans="1:1">
      <c r="A702" s="94"/>
    </row>
    <row r="703" spans="1:1">
      <c r="A703" s="94"/>
    </row>
    <row r="704" spans="1:1">
      <c r="A704" s="94"/>
    </row>
    <row r="705" spans="1:1">
      <c r="A705" s="94"/>
    </row>
    <row r="706" spans="1:1">
      <c r="A706" s="94"/>
    </row>
    <row r="707" spans="1:1">
      <c r="A707" s="94"/>
    </row>
    <row r="708" spans="1:1">
      <c r="A708" s="94"/>
    </row>
    <row r="709" spans="1:1">
      <c r="A709" s="94"/>
    </row>
    <row r="710" spans="1:1">
      <c r="A710" s="94"/>
    </row>
    <row r="711" spans="1:1">
      <c r="A711" s="94"/>
    </row>
    <row r="712" spans="1:1">
      <c r="A712" s="94"/>
    </row>
    <row r="713" spans="1:1">
      <c r="A713" s="94"/>
    </row>
    <row r="714" spans="1:1">
      <c r="A714" s="94"/>
    </row>
    <row r="715" spans="1:1">
      <c r="A715" s="94"/>
    </row>
    <row r="716" spans="1:1">
      <c r="A716" s="94"/>
    </row>
    <row r="717" spans="1:1">
      <c r="A717" s="94"/>
    </row>
    <row r="718" spans="1:1">
      <c r="A718" s="94"/>
    </row>
    <row r="719" spans="1:1">
      <c r="A719" s="94"/>
    </row>
    <row r="720" spans="1:1">
      <c r="A720" s="94"/>
    </row>
    <row r="721" spans="1:1">
      <c r="A721" s="94"/>
    </row>
    <row r="722" spans="1:1">
      <c r="A722" s="94"/>
    </row>
    <row r="723" spans="1:1">
      <c r="A723" s="94"/>
    </row>
    <row r="724" spans="1:1">
      <c r="A724" s="94"/>
    </row>
    <row r="725" spans="1:1">
      <c r="A725" s="94"/>
    </row>
    <row r="726" spans="1:1">
      <c r="A726" s="94"/>
    </row>
    <row r="727" spans="1:1">
      <c r="A727" s="94"/>
    </row>
    <row r="728" spans="1:1">
      <c r="A728" s="94"/>
    </row>
    <row r="729" spans="1:1">
      <c r="A729" s="94"/>
    </row>
    <row r="730" spans="1:1">
      <c r="A730" s="94"/>
    </row>
    <row r="731" spans="1:1">
      <c r="A731" s="94"/>
    </row>
    <row r="732" spans="1:1">
      <c r="A732" s="94"/>
    </row>
    <row r="733" spans="1:1">
      <c r="A733" s="94"/>
    </row>
    <row r="734" spans="1:1">
      <c r="A734" s="94"/>
    </row>
    <row r="735" spans="1:1">
      <c r="A735" s="94"/>
    </row>
    <row r="736" spans="1:1">
      <c r="A736" s="94"/>
    </row>
    <row r="737" spans="1:1">
      <c r="A737" s="94"/>
    </row>
    <row r="738" spans="1:1">
      <c r="A738" s="94"/>
    </row>
    <row r="739" spans="1:1">
      <c r="A739" s="94"/>
    </row>
    <row r="740" spans="1:1">
      <c r="A740" s="94"/>
    </row>
    <row r="741" spans="1:1">
      <c r="A741" s="94"/>
    </row>
    <row r="742" spans="1:1">
      <c r="A742" s="94"/>
    </row>
    <row r="743" spans="1:1">
      <c r="A743" s="94"/>
    </row>
    <row r="744" spans="1:1">
      <c r="A744" s="94"/>
    </row>
    <row r="745" spans="1:1">
      <c r="A745" s="94"/>
    </row>
    <row r="746" spans="1:1">
      <c r="A746" s="94"/>
    </row>
    <row r="747" spans="1:1">
      <c r="A747" s="94"/>
    </row>
    <row r="748" spans="1:1">
      <c r="A748" s="94"/>
    </row>
    <row r="749" spans="1:1">
      <c r="A749" s="94"/>
    </row>
    <row r="750" spans="1:1">
      <c r="A750" s="94"/>
    </row>
    <row r="751" spans="1:1">
      <c r="A751" s="94"/>
    </row>
    <row r="752" spans="1:1">
      <c r="A752" s="94"/>
    </row>
    <row r="753" spans="1:1">
      <c r="A753" s="94"/>
    </row>
    <row r="754" spans="1:1">
      <c r="A754" s="94"/>
    </row>
    <row r="755" spans="1:1">
      <c r="A755" s="94"/>
    </row>
    <row r="756" spans="1:1">
      <c r="A756" s="94"/>
    </row>
    <row r="757" spans="1:1">
      <c r="A757" s="94"/>
    </row>
    <row r="758" spans="1:1">
      <c r="A758" s="94"/>
    </row>
    <row r="759" spans="1:1">
      <c r="A759" s="94"/>
    </row>
    <row r="760" spans="1:1">
      <c r="A760" s="94"/>
    </row>
    <row r="761" spans="1:1">
      <c r="A761" s="94"/>
    </row>
    <row r="762" spans="1:1">
      <c r="A762" s="94"/>
    </row>
    <row r="763" spans="1:1">
      <c r="A763" s="94"/>
    </row>
    <row r="764" spans="1:1">
      <c r="A764" s="94"/>
    </row>
    <row r="765" spans="1:1">
      <c r="A765" s="94"/>
    </row>
    <row r="766" spans="1:1">
      <c r="A766" s="94"/>
    </row>
    <row r="767" spans="1:1">
      <c r="A767" s="94"/>
    </row>
    <row r="768" spans="1:1">
      <c r="A768" s="94"/>
    </row>
    <row r="769" spans="1:1">
      <c r="A769" s="94"/>
    </row>
    <row r="770" spans="1:1">
      <c r="A770" s="94"/>
    </row>
    <row r="771" spans="1:1">
      <c r="A771" s="94"/>
    </row>
    <row r="772" spans="1:1">
      <c r="A772" s="94"/>
    </row>
    <row r="773" spans="1:1">
      <c r="A773" s="94"/>
    </row>
    <row r="774" spans="1:1">
      <c r="A774" s="94"/>
    </row>
    <row r="775" spans="1:1">
      <c r="A775" s="94"/>
    </row>
    <row r="776" spans="1:1">
      <c r="A776" s="94"/>
    </row>
    <row r="777" spans="1:1">
      <c r="A777" s="94"/>
    </row>
    <row r="778" spans="1:1">
      <c r="A778" s="94"/>
    </row>
    <row r="779" spans="1:1">
      <c r="A779" s="94"/>
    </row>
    <row r="780" spans="1:1">
      <c r="A780" s="94"/>
    </row>
    <row r="781" spans="1:1">
      <c r="A781" s="94"/>
    </row>
    <row r="782" spans="1:1">
      <c r="A782" s="94"/>
    </row>
    <row r="783" spans="1:1">
      <c r="A783" s="94"/>
    </row>
    <row r="784" spans="1:1">
      <c r="A784" s="94"/>
    </row>
    <row r="785" spans="1:1">
      <c r="A785" s="94"/>
    </row>
    <row r="786" spans="1:1">
      <c r="A786" s="94"/>
    </row>
    <row r="787" spans="1:1">
      <c r="A787" s="94"/>
    </row>
    <row r="788" spans="1:1">
      <c r="A788" s="94"/>
    </row>
    <row r="789" spans="1:1">
      <c r="A789" s="94"/>
    </row>
    <row r="790" spans="1:1">
      <c r="A790" s="94"/>
    </row>
    <row r="791" spans="1:1">
      <c r="A791" s="94"/>
    </row>
    <row r="792" spans="1:1">
      <c r="A792" s="94"/>
    </row>
    <row r="793" spans="1:1">
      <c r="A793" s="94"/>
    </row>
    <row r="794" spans="1:1">
      <c r="A794" s="94"/>
    </row>
    <row r="795" spans="1:1">
      <c r="A795" s="94"/>
    </row>
    <row r="796" spans="1:1">
      <c r="A796" s="94"/>
    </row>
    <row r="797" spans="1:1">
      <c r="A797" s="94"/>
    </row>
    <row r="798" spans="1:1">
      <c r="A798" s="94"/>
    </row>
    <row r="799" spans="1:1">
      <c r="A799" s="94"/>
    </row>
    <row r="800" spans="1:1">
      <c r="A800" s="94"/>
    </row>
    <row r="801" spans="1:1">
      <c r="A801" s="94"/>
    </row>
    <row r="802" spans="1:1">
      <c r="A802" s="94"/>
    </row>
    <row r="803" spans="1:1">
      <c r="A803" s="94"/>
    </row>
    <row r="804" spans="1:1">
      <c r="A804" s="94"/>
    </row>
    <row r="805" spans="1:1">
      <c r="A805" s="94"/>
    </row>
    <row r="806" spans="1:1">
      <c r="A806" s="94"/>
    </row>
    <row r="807" spans="1:1">
      <c r="A807" s="94"/>
    </row>
    <row r="808" spans="1:1">
      <c r="A808" s="94"/>
    </row>
    <row r="809" spans="1:1">
      <c r="A809" s="94"/>
    </row>
    <row r="810" spans="1:1">
      <c r="A810" s="94"/>
    </row>
    <row r="811" spans="1:1">
      <c r="A811" s="94"/>
    </row>
    <row r="812" spans="1:1">
      <c r="A812" s="94"/>
    </row>
    <row r="813" spans="1:1">
      <c r="A813" s="94"/>
    </row>
    <row r="814" spans="1:1">
      <c r="A814" s="94"/>
    </row>
    <row r="815" spans="1:1">
      <c r="A815" s="94"/>
    </row>
    <row r="816" spans="1:1">
      <c r="A816" s="94"/>
    </row>
    <row r="817" spans="1:1">
      <c r="A817" s="94"/>
    </row>
    <row r="818" spans="1:1">
      <c r="A818" s="94"/>
    </row>
    <row r="819" spans="1:1">
      <c r="A819" s="94"/>
    </row>
    <row r="820" spans="1:1">
      <c r="A820" s="94"/>
    </row>
    <row r="821" spans="1:1">
      <c r="A821" s="94"/>
    </row>
    <row r="822" spans="1:1">
      <c r="A822" s="94"/>
    </row>
    <row r="823" spans="1:1">
      <c r="A823" s="94"/>
    </row>
    <row r="824" spans="1:1">
      <c r="A824" s="94"/>
    </row>
    <row r="825" spans="1:1">
      <c r="A825" s="94"/>
    </row>
    <row r="826" spans="1:1">
      <c r="A826" s="94"/>
    </row>
    <row r="827" spans="1:1">
      <c r="A827" s="94"/>
    </row>
    <row r="828" spans="1:1">
      <c r="A828" s="94"/>
    </row>
    <row r="829" spans="1:1">
      <c r="A829" s="94"/>
    </row>
    <row r="830" spans="1:1">
      <c r="A830" s="94"/>
    </row>
    <row r="831" spans="1:1">
      <c r="A831" s="94"/>
    </row>
    <row r="832" spans="1:1">
      <c r="A832" s="94"/>
    </row>
    <row r="833" spans="1:1">
      <c r="A833" s="94"/>
    </row>
    <row r="834" spans="1:1">
      <c r="A834" s="94"/>
    </row>
    <row r="835" spans="1:1">
      <c r="A835" s="94"/>
    </row>
    <row r="836" spans="1:1">
      <c r="A836" s="94"/>
    </row>
    <row r="837" spans="1:1">
      <c r="A837" s="94"/>
    </row>
    <row r="838" spans="1:1">
      <c r="A838" s="94"/>
    </row>
    <row r="839" spans="1:1">
      <c r="A839" s="94"/>
    </row>
    <row r="840" spans="1:1">
      <c r="A840" s="94"/>
    </row>
    <row r="841" spans="1:1">
      <c r="A841" s="94"/>
    </row>
    <row r="842" spans="1:1">
      <c r="A842" s="94"/>
    </row>
    <row r="843" spans="1:1">
      <c r="A843" s="94"/>
    </row>
    <row r="844" spans="1:1">
      <c r="A844" s="94"/>
    </row>
    <row r="845" spans="1:1">
      <c r="A845" s="94"/>
    </row>
    <row r="846" spans="1:1">
      <c r="A846" s="94"/>
    </row>
    <row r="847" spans="1:1">
      <c r="A847" s="94"/>
    </row>
    <row r="848" spans="1:1">
      <c r="A848" s="94"/>
    </row>
    <row r="849" spans="1:1">
      <c r="A849" s="94"/>
    </row>
    <row r="850" spans="1:1">
      <c r="A850" s="94"/>
    </row>
    <row r="851" spans="1:1">
      <c r="A851" s="94"/>
    </row>
    <row r="852" spans="1:1">
      <c r="A852" s="94"/>
    </row>
    <row r="853" spans="1:1">
      <c r="A853" s="94"/>
    </row>
    <row r="854" spans="1:1">
      <c r="A854" s="94"/>
    </row>
    <row r="855" spans="1:1">
      <c r="A855" s="94"/>
    </row>
    <row r="856" spans="1:1">
      <c r="A856" s="94"/>
    </row>
    <row r="857" spans="1:1">
      <c r="A857" s="94"/>
    </row>
    <row r="858" spans="1:1">
      <c r="A858" s="94"/>
    </row>
    <row r="859" spans="1:1">
      <c r="A859" s="94"/>
    </row>
    <row r="860" spans="1:1">
      <c r="A860" s="94"/>
    </row>
    <row r="861" spans="1:1">
      <c r="A861" s="94"/>
    </row>
    <row r="862" spans="1:1">
      <c r="A862" s="94"/>
    </row>
    <row r="863" spans="1:1">
      <c r="A863" s="94"/>
    </row>
    <row r="864" spans="1:1">
      <c r="A864" s="94"/>
    </row>
    <row r="865" spans="1:1">
      <c r="A865" s="94"/>
    </row>
    <row r="866" spans="1:1">
      <c r="A866" s="94"/>
    </row>
    <row r="867" spans="1:1">
      <c r="A867" s="94"/>
    </row>
    <row r="868" spans="1:1">
      <c r="A868" s="94"/>
    </row>
    <row r="869" spans="1:1">
      <c r="A869" s="94"/>
    </row>
    <row r="870" spans="1:1">
      <c r="A870" s="94"/>
    </row>
    <row r="871" spans="1:1">
      <c r="A871" s="94"/>
    </row>
    <row r="872" spans="1:1">
      <c r="A872" s="94"/>
    </row>
    <row r="873" spans="1:1">
      <c r="A873" s="94"/>
    </row>
    <row r="874" spans="1:1">
      <c r="A874" s="94"/>
    </row>
    <row r="875" spans="1:1">
      <c r="A875" s="94"/>
    </row>
    <row r="876" spans="1:1">
      <c r="A876" s="94"/>
    </row>
    <row r="877" spans="1:1">
      <c r="A877" s="94"/>
    </row>
    <row r="878" spans="1:1">
      <c r="A878" s="94"/>
    </row>
    <row r="879" spans="1:1">
      <c r="A879" s="94"/>
    </row>
    <row r="880" spans="1:1">
      <c r="A880" s="94"/>
    </row>
    <row r="881" spans="1:1">
      <c r="A881" s="94"/>
    </row>
    <row r="882" spans="1:1">
      <c r="A882" s="94"/>
    </row>
    <row r="883" spans="1:1">
      <c r="A883" s="94"/>
    </row>
    <row r="884" spans="1:1">
      <c r="A884" s="94"/>
    </row>
    <row r="885" spans="1:1">
      <c r="A885" s="94"/>
    </row>
    <row r="886" spans="1:1">
      <c r="A886" s="94"/>
    </row>
    <row r="887" spans="1:1">
      <c r="A887" s="94"/>
    </row>
    <row r="888" spans="1:1">
      <c r="A888" s="94"/>
    </row>
    <row r="889" spans="1:1">
      <c r="A889" s="94"/>
    </row>
    <row r="890" spans="1:1">
      <c r="A890" s="94"/>
    </row>
    <row r="891" spans="1:1">
      <c r="A891" s="94"/>
    </row>
    <row r="892" spans="1:1">
      <c r="A892" s="94"/>
    </row>
    <row r="893" spans="1:1">
      <c r="A893" s="94"/>
    </row>
    <row r="894" spans="1:1">
      <c r="A894" s="94"/>
    </row>
    <row r="895" spans="1:1">
      <c r="A895" s="94"/>
    </row>
    <row r="896" spans="1:1">
      <c r="A896" s="94"/>
    </row>
    <row r="897" spans="1:1">
      <c r="A897" s="94"/>
    </row>
    <row r="898" spans="1:1">
      <c r="A898" s="94"/>
    </row>
    <row r="899" spans="1:1">
      <c r="A899" s="94"/>
    </row>
    <row r="900" spans="1:1">
      <c r="A900" s="94"/>
    </row>
    <row r="901" spans="1:1">
      <c r="A901" s="94"/>
    </row>
    <row r="902" spans="1:1">
      <c r="A902" s="94"/>
    </row>
    <row r="903" spans="1:1">
      <c r="A903" s="94"/>
    </row>
    <row r="904" spans="1:1">
      <c r="A904" s="94"/>
    </row>
    <row r="905" spans="1:1">
      <c r="A905" s="94"/>
    </row>
    <row r="906" spans="1:1">
      <c r="A906" s="94"/>
    </row>
    <row r="907" spans="1:1">
      <c r="A907" s="94"/>
    </row>
    <row r="908" spans="1:1">
      <c r="A908" s="94"/>
    </row>
    <row r="909" spans="1:1">
      <c r="A909" s="94"/>
    </row>
    <row r="910" spans="1:1">
      <c r="A910" s="94"/>
    </row>
    <row r="911" spans="1:1">
      <c r="A911" s="94"/>
    </row>
    <row r="912" spans="1:1">
      <c r="A912" s="94"/>
    </row>
    <row r="913" spans="1:1">
      <c r="A913" s="94"/>
    </row>
    <row r="914" spans="1:1">
      <c r="A914" s="94"/>
    </row>
    <row r="915" spans="1:1">
      <c r="A915" s="94"/>
    </row>
    <row r="916" spans="1:1">
      <c r="A916" s="94"/>
    </row>
    <row r="917" spans="1:1">
      <c r="A917" s="94"/>
    </row>
    <row r="918" spans="1:1">
      <c r="A918" s="94"/>
    </row>
    <row r="919" spans="1:1">
      <c r="A919" s="94"/>
    </row>
    <row r="920" spans="1:1">
      <c r="A920" s="94"/>
    </row>
    <row r="921" spans="1:1">
      <c r="A921" s="94"/>
    </row>
    <row r="922" spans="1:1">
      <c r="A922" s="94"/>
    </row>
    <row r="923" spans="1:1">
      <c r="A923" s="94"/>
    </row>
    <row r="924" spans="1:1">
      <c r="A924" s="94"/>
    </row>
    <row r="925" spans="1:1">
      <c r="A925" s="94"/>
    </row>
    <row r="926" spans="1:1">
      <c r="A926" s="94"/>
    </row>
    <row r="927" spans="1:1">
      <c r="A927" s="94"/>
    </row>
    <row r="928" spans="1:1">
      <c r="A928" s="94"/>
    </row>
    <row r="929" spans="1:1">
      <c r="A929" s="94"/>
    </row>
    <row r="930" spans="1:1">
      <c r="A930" s="94"/>
    </row>
    <row r="931" spans="1:1">
      <c r="A931" s="94"/>
    </row>
    <row r="932" spans="1:1">
      <c r="A932" s="94"/>
    </row>
    <row r="933" spans="1:1">
      <c r="A933" s="94"/>
    </row>
    <row r="934" spans="1:1">
      <c r="A934" s="94"/>
    </row>
    <row r="935" spans="1:1">
      <c r="A935" s="94"/>
    </row>
    <row r="936" spans="1:1">
      <c r="A936" s="94"/>
    </row>
    <row r="937" spans="1:1">
      <c r="A937" s="94"/>
    </row>
    <row r="938" spans="1:1">
      <c r="A938" s="94"/>
    </row>
    <row r="939" spans="1:1">
      <c r="A939" s="94"/>
    </row>
    <row r="940" spans="1:1">
      <c r="A940" s="94"/>
    </row>
    <row r="941" spans="1:1">
      <c r="A941" s="94"/>
    </row>
    <row r="942" spans="1:1">
      <c r="A942" s="94"/>
    </row>
    <row r="943" spans="1:1">
      <c r="A943" s="94"/>
    </row>
    <row r="944" spans="1:1">
      <c r="A944" s="94"/>
    </row>
    <row r="945" spans="1:1">
      <c r="A945" s="94"/>
    </row>
    <row r="946" spans="1:1">
      <c r="A946" s="94"/>
    </row>
    <row r="947" spans="1:1">
      <c r="A947" s="94"/>
    </row>
    <row r="948" spans="1:1">
      <c r="A948" s="94"/>
    </row>
    <row r="949" spans="1:1">
      <c r="A949" s="94"/>
    </row>
    <row r="950" spans="1:1">
      <c r="A950" s="94"/>
    </row>
    <row r="951" spans="1:1">
      <c r="A951" s="94"/>
    </row>
    <row r="952" spans="1:1">
      <c r="A952" s="94"/>
    </row>
    <row r="953" spans="1:1">
      <c r="A953" s="94"/>
    </row>
    <row r="954" spans="1:1">
      <c r="A954" s="94"/>
    </row>
    <row r="955" spans="1:1">
      <c r="A955" s="94"/>
    </row>
    <row r="956" spans="1:1">
      <c r="A956" s="94"/>
    </row>
    <row r="957" spans="1:1">
      <c r="A957" s="94"/>
    </row>
    <row r="958" spans="1:1">
      <c r="A958" s="94"/>
    </row>
    <row r="959" spans="1:1">
      <c r="A959" s="94"/>
    </row>
    <row r="960" spans="1:1">
      <c r="A960" s="94"/>
    </row>
    <row r="961" spans="1:1">
      <c r="A961" s="94"/>
    </row>
    <row r="962" spans="1:1">
      <c r="A962" s="94"/>
    </row>
    <row r="963" spans="1:1">
      <c r="A963" s="94"/>
    </row>
    <row r="964" spans="1:1">
      <c r="A964" s="94"/>
    </row>
    <row r="965" spans="1:1">
      <c r="A965" s="94"/>
    </row>
    <row r="966" spans="1:1">
      <c r="A966" s="94"/>
    </row>
    <row r="967" spans="1:1">
      <c r="A967" s="94"/>
    </row>
    <row r="968" spans="1:1">
      <c r="A968" s="94"/>
    </row>
    <row r="969" spans="1:1">
      <c r="A969" s="94"/>
    </row>
    <row r="970" spans="1:1">
      <c r="A970" s="94"/>
    </row>
    <row r="971" spans="1:1">
      <c r="A971" s="94"/>
    </row>
    <row r="972" spans="1:1">
      <c r="A972" s="94"/>
    </row>
    <row r="973" spans="1:1">
      <c r="A973" s="94"/>
    </row>
    <row r="974" spans="1:1">
      <c r="A974" s="94"/>
    </row>
    <row r="975" spans="1:1">
      <c r="A975" s="94"/>
    </row>
    <row r="976" spans="1:1">
      <c r="A976" s="94"/>
    </row>
    <row r="977" spans="1:1">
      <c r="A977" s="94"/>
    </row>
    <row r="978" spans="1:1">
      <c r="A978" s="94"/>
    </row>
    <row r="979" spans="1:1">
      <c r="A979" s="94"/>
    </row>
    <row r="980" spans="1:1">
      <c r="A980" s="94"/>
    </row>
    <row r="981" spans="1:1">
      <c r="A981" s="94"/>
    </row>
    <row r="982" spans="1:1">
      <c r="A982" s="94"/>
    </row>
    <row r="983" spans="1:1">
      <c r="A983" s="94"/>
    </row>
    <row r="984" spans="1:1">
      <c r="A984" s="94"/>
    </row>
    <row r="985" spans="1:1">
      <c r="A985" s="94"/>
    </row>
    <row r="986" spans="1:1">
      <c r="A986" s="94"/>
    </row>
    <row r="987" spans="1:1">
      <c r="A987" s="94"/>
    </row>
    <row r="988" spans="1:1">
      <c r="A988" s="94"/>
    </row>
    <row r="989" spans="1:1">
      <c r="A989" s="94"/>
    </row>
    <row r="990" spans="1:1">
      <c r="A990" s="94"/>
    </row>
    <row r="991" spans="1:1">
      <c r="A991" s="94"/>
    </row>
    <row r="992" spans="1:1">
      <c r="A992" s="94"/>
    </row>
    <row r="993" spans="1:1">
      <c r="A993" s="94"/>
    </row>
    <row r="994" spans="1:1">
      <c r="A994" s="94"/>
    </row>
    <row r="995" spans="1:1">
      <c r="A995" s="94"/>
    </row>
    <row r="996" spans="1:1">
      <c r="A996" s="94"/>
    </row>
    <row r="997" spans="1:1">
      <c r="A997" s="94"/>
    </row>
    <row r="998" spans="1:1">
      <c r="A998" s="94"/>
    </row>
    <row r="999" spans="1:1">
      <c r="A999" s="94"/>
    </row>
    <row r="1000" spans="1:1">
      <c r="A1000" s="94"/>
    </row>
    <row r="1001" spans="1:1">
      <c r="A1001" s="94"/>
    </row>
    <row r="1002" spans="1:1">
      <c r="A1002" s="94"/>
    </row>
    <row r="1003" spans="1:1">
      <c r="A1003" s="94"/>
    </row>
    <row r="1004" spans="1:1">
      <c r="A1004" s="94"/>
    </row>
    <row r="1005" spans="1:1">
      <c r="A1005" s="94"/>
    </row>
    <row r="1006" spans="1:1">
      <c r="A1006" s="94"/>
    </row>
    <row r="1007" spans="1:1">
      <c r="A1007" s="94"/>
    </row>
    <row r="1008" spans="1:1">
      <c r="A1008" s="94"/>
    </row>
    <row r="1009" spans="1:1">
      <c r="A1009" s="94"/>
    </row>
    <row r="1010" spans="1:1">
      <c r="A1010" s="94"/>
    </row>
    <row r="1011" spans="1:1">
      <c r="A1011" s="94"/>
    </row>
    <row r="1012" spans="1:1">
      <c r="A1012" s="94"/>
    </row>
    <row r="1013" spans="1:1">
      <c r="A1013" s="94"/>
    </row>
    <row r="1014" spans="1:1">
      <c r="A1014" s="94"/>
    </row>
    <row r="1015" spans="1:1">
      <c r="A1015" s="94"/>
    </row>
    <row r="1016" spans="1:1">
      <c r="A1016" s="94"/>
    </row>
    <row r="1017" spans="1:1">
      <c r="A1017" s="94"/>
    </row>
    <row r="1018" spans="1:1">
      <c r="A1018" s="94"/>
    </row>
    <row r="1019" spans="1:1">
      <c r="A1019" s="94"/>
    </row>
    <row r="1020" spans="1:1">
      <c r="A1020" s="94"/>
    </row>
    <row r="1021" spans="1:1">
      <c r="A1021" s="94"/>
    </row>
    <row r="1022" spans="1:1">
      <c r="A1022" s="94"/>
    </row>
    <row r="1023" spans="1:1">
      <c r="A1023" s="94"/>
    </row>
    <row r="1024" spans="1:1">
      <c r="A1024" s="94"/>
    </row>
    <row r="1025" spans="1:1">
      <c r="A1025" s="94"/>
    </row>
    <row r="1026" spans="1:1">
      <c r="A1026" s="94"/>
    </row>
    <row r="1027" spans="1:1">
      <c r="A1027" s="94"/>
    </row>
    <row r="1028" spans="1:1">
      <c r="A1028" s="94"/>
    </row>
    <row r="1029" spans="1:1">
      <c r="A1029" s="94"/>
    </row>
    <row r="1030" spans="1:1">
      <c r="A1030" s="94"/>
    </row>
    <row r="1031" spans="1:1">
      <c r="A1031" s="94"/>
    </row>
    <row r="1032" spans="1:1">
      <c r="A1032" s="94"/>
    </row>
    <row r="1033" spans="1:1">
      <c r="A1033" s="94"/>
    </row>
    <row r="1034" spans="1:1">
      <c r="A1034" s="94"/>
    </row>
    <row r="1035" spans="1:1">
      <c r="A1035" s="94"/>
    </row>
    <row r="1036" spans="1:1">
      <c r="A1036" s="94"/>
    </row>
    <row r="1037" spans="1:1">
      <c r="A1037" s="94"/>
    </row>
    <row r="1038" spans="1:1">
      <c r="A1038" s="94"/>
    </row>
    <row r="1039" spans="1:1">
      <c r="A1039" s="94"/>
    </row>
    <row r="1040" spans="1:1">
      <c r="A1040" s="94"/>
    </row>
    <row r="1041" spans="1:1">
      <c r="A1041" s="94"/>
    </row>
    <row r="1042" spans="1:1">
      <c r="A1042" s="94"/>
    </row>
    <row r="1043" spans="1:1">
      <c r="A1043" s="94"/>
    </row>
    <row r="1044" spans="1:1">
      <c r="A1044" s="94"/>
    </row>
    <row r="1045" spans="1:1">
      <c r="A1045" s="94"/>
    </row>
    <row r="1046" spans="1:1">
      <c r="A1046" s="94"/>
    </row>
    <row r="1047" spans="1:1">
      <c r="A1047" s="94"/>
    </row>
    <row r="1048" spans="1:1">
      <c r="A1048" s="94"/>
    </row>
    <row r="1049" spans="1:1">
      <c r="A1049" s="94"/>
    </row>
    <row r="1050" spans="1:1">
      <c r="A1050" s="94"/>
    </row>
    <row r="1051" spans="1:1">
      <c r="A1051" s="94"/>
    </row>
    <row r="1052" spans="1:1">
      <c r="A1052" s="94"/>
    </row>
    <row r="1053" spans="1:1">
      <c r="A1053" s="94"/>
    </row>
    <row r="1054" spans="1:1">
      <c r="A1054" s="94"/>
    </row>
    <row r="1055" spans="1:1">
      <c r="A1055" s="94"/>
    </row>
    <row r="1056" spans="1:1">
      <c r="A1056" s="94"/>
    </row>
    <row r="1057" spans="1:1">
      <c r="A1057" s="94"/>
    </row>
    <row r="1058" spans="1:1">
      <c r="A1058" s="94"/>
    </row>
    <row r="1059" spans="1:1">
      <c r="A1059" s="94"/>
    </row>
    <row r="1060" spans="1:1">
      <c r="A1060" s="94"/>
    </row>
    <row r="1061" spans="1:1">
      <c r="A1061" s="94"/>
    </row>
    <row r="1062" spans="1:1">
      <c r="A1062" s="94"/>
    </row>
    <row r="1063" spans="1:1">
      <c r="A1063" s="94"/>
    </row>
    <row r="1064" spans="1:1">
      <c r="A1064" s="94"/>
    </row>
    <row r="1065" spans="1:1">
      <c r="A1065" s="94"/>
    </row>
    <row r="1066" spans="1:1">
      <c r="A1066" s="94"/>
    </row>
    <row r="1067" spans="1:1">
      <c r="A1067" s="94"/>
    </row>
    <row r="1068" spans="1:1">
      <c r="A1068" s="94"/>
    </row>
    <row r="1069" spans="1:1">
      <c r="A1069" s="94"/>
    </row>
    <row r="1070" spans="1:1">
      <c r="A1070" s="94"/>
    </row>
    <row r="1071" spans="1:1">
      <c r="A1071" s="94"/>
    </row>
    <row r="1072" spans="1:1">
      <c r="A1072" s="94"/>
    </row>
    <row r="1073" spans="1:1">
      <c r="A1073" s="94"/>
    </row>
    <row r="1074" spans="1:1">
      <c r="A1074" s="94"/>
    </row>
    <row r="1075" spans="1:1">
      <c r="A1075" s="94"/>
    </row>
    <row r="1076" spans="1:1">
      <c r="A1076" s="94"/>
    </row>
    <row r="1077" spans="1:1">
      <c r="A1077" s="94"/>
    </row>
    <row r="1078" spans="1:1">
      <c r="A1078" s="94"/>
    </row>
    <row r="1079" spans="1:1">
      <c r="A1079" s="94"/>
    </row>
    <row r="1080" spans="1:1">
      <c r="A1080" s="94"/>
    </row>
    <row r="1081" spans="1:1">
      <c r="A1081" s="94"/>
    </row>
    <row r="1082" spans="1:1">
      <c r="A1082" s="94"/>
    </row>
    <row r="1083" spans="1:1">
      <c r="A1083" s="94"/>
    </row>
    <row r="1084" spans="1:1">
      <c r="A1084" s="94"/>
    </row>
    <row r="1085" spans="1:1">
      <c r="A1085" s="94"/>
    </row>
    <row r="1086" spans="1:1">
      <c r="A1086" s="94"/>
    </row>
    <row r="1087" spans="1:1">
      <c r="A1087" s="94"/>
    </row>
    <row r="1088" spans="1:1">
      <c r="A1088" s="94"/>
    </row>
    <row r="1089" spans="1:1">
      <c r="A1089" s="94"/>
    </row>
    <row r="1090" spans="1:1">
      <c r="A1090" s="94"/>
    </row>
    <row r="1091" spans="1:1">
      <c r="A1091" s="94"/>
    </row>
    <row r="1092" spans="1:1">
      <c r="A1092" s="94"/>
    </row>
    <row r="1093" spans="1:1">
      <c r="A1093" s="94"/>
    </row>
    <row r="1094" spans="1:1">
      <c r="A1094" s="94"/>
    </row>
    <row r="1095" spans="1:1">
      <c r="A1095" s="94"/>
    </row>
    <row r="1096" spans="1:1">
      <c r="A1096" s="94"/>
    </row>
    <row r="1097" spans="1:1">
      <c r="A1097" s="94"/>
    </row>
    <row r="1098" spans="1:1">
      <c r="A1098" s="94"/>
    </row>
    <row r="1099" spans="1:1">
      <c r="A1099" s="94"/>
    </row>
    <row r="1100" spans="1:1">
      <c r="A1100" s="94"/>
    </row>
    <row r="1101" spans="1:1">
      <c r="A1101" s="94"/>
    </row>
    <row r="1102" spans="1:1">
      <c r="A1102" s="94"/>
    </row>
    <row r="1103" spans="1:1">
      <c r="A1103" s="94"/>
    </row>
    <row r="1104" spans="1:1">
      <c r="A1104" s="94"/>
    </row>
    <row r="1105" spans="1:1">
      <c r="A1105" s="94"/>
    </row>
    <row r="1106" spans="1:1">
      <c r="A1106" s="94"/>
    </row>
    <row r="1107" spans="1:1">
      <c r="A1107" s="94"/>
    </row>
    <row r="1108" spans="1:1">
      <c r="A1108" s="94"/>
    </row>
    <row r="1109" spans="1:1">
      <c r="A1109" s="94"/>
    </row>
    <row r="1110" spans="1:1">
      <c r="A1110" s="94"/>
    </row>
    <row r="1111" spans="1:1">
      <c r="A1111" s="94"/>
    </row>
    <row r="1112" spans="1:1">
      <c r="A1112" s="94"/>
    </row>
    <row r="1113" spans="1:1">
      <c r="A1113" s="94"/>
    </row>
    <row r="1114" spans="1:1">
      <c r="A1114" s="94"/>
    </row>
    <row r="1115" spans="1:1">
      <c r="A1115" s="94"/>
    </row>
    <row r="1116" spans="1:1">
      <c r="A1116" s="94"/>
    </row>
    <row r="1117" spans="1:1">
      <c r="A1117" s="94"/>
    </row>
    <row r="1118" spans="1:1">
      <c r="A1118" s="94"/>
    </row>
    <row r="1119" spans="1:1">
      <c r="A1119" s="94"/>
    </row>
    <row r="1120" spans="1:1">
      <c r="A1120" s="94"/>
    </row>
    <row r="1121" spans="1:1">
      <c r="A1121" s="94"/>
    </row>
    <row r="1122" spans="1:1">
      <c r="A1122" s="94"/>
    </row>
    <row r="1123" spans="1:1">
      <c r="A1123" s="94"/>
    </row>
    <row r="1124" spans="1:1">
      <c r="A1124" s="94"/>
    </row>
    <row r="1125" spans="1:1">
      <c r="A1125" s="94"/>
    </row>
    <row r="1126" spans="1:1">
      <c r="A1126" s="94"/>
    </row>
    <row r="1127" spans="1:1">
      <c r="A1127" s="94"/>
    </row>
    <row r="1128" spans="1:1">
      <c r="A1128" s="94"/>
    </row>
    <row r="1129" spans="1:1">
      <c r="A1129" s="94"/>
    </row>
    <row r="1130" spans="1:1">
      <c r="A1130" s="94"/>
    </row>
    <row r="1131" spans="1:1">
      <c r="A1131" s="94"/>
    </row>
    <row r="1132" spans="1:1">
      <c r="A1132" s="94"/>
    </row>
    <row r="1133" spans="1:1">
      <c r="A1133" s="94"/>
    </row>
    <row r="1134" spans="1:1">
      <c r="A1134" s="94"/>
    </row>
    <row r="1135" spans="1:1">
      <c r="A1135" s="94"/>
    </row>
    <row r="1136" spans="1:1">
      <c r="A1136" s="94"/>
    </row>
    <row r="1137" spans="1:1">
      <c r="A1137" s="94"/>
    </row>
    <row r="1138" spans="1:1">
      <c r="A1138" s="94"/>
    </row>
    <row r="1139" spans="1:1">
      <c r="A1139" s="94"/>
    </row>
    <row r="1140" spans="1:1">
      <c r="A1140" s="94"/>
    </row>
    <row r="1141" spans="1:1">
      <c r="A1141" s="94"/>
    </row>
    <row r="1142" spans="1:1">
      <c r="A1142" s="94"/>
    </row>
    <row r="1143" spans="1:1">
      <c r="A1143" s="94"/>
    </row>
    <row r="1144" spans="1:1">
      <c r="A1144" s="94"/>
    </row>
    <row r="1145" spans="1:1">
      <c r="A1145" s="94"/>
    </row>
    <row r="1146" spans="1:1">
      <c r="A1146" s="94"/>
    </row>
    <row r="1147" spans="1:1">
      <c r="A1147" s="94"/>
    </row>
    <row r="1148" spans="1:1">
      <c r="A1148" s="94"/>
    </row>
    <row r="1149" spans="1:1">
      <c r="A1149" s="94"/>
    </row>
    <row r="1150" spans="1:1">
      <c r="A1150" s="94"/>
    </row>
    <row r="1151" spans="1:1">
      <c r="A1151" s="94"/>
    </row>
    <row r="1152" spans="1:1">
      <c r="A1152" s="94"/>
    </row>
    <row r="1153" spans="1:1">
      <c r="A1153" s="94"/>
    </row>
    <row r="1154" spans="1:1">
      <c r="A1154" s="94"/>
    </row>
    <row r="1155" spans="1:1">
      <c r="A1155" s="94"/>
    </row>
    <row r="1156" spans="1:1">
      <c r="A1156" s="94"/>
    </row>
    <row r="1157" spans="1:1">
      <c r="A1157" s="94"/>
    </row>
    <row r="1158" spans="1:1">
      <c r="A1158" s="94"/>
    </row>
    <row r="1159" spans="1:1">
      <c r="A1159" s="94"/>
    </row>
    <row r="1160" spans="1:1">
      <c r="A1160" s="94"/>
    </row>
    <row r="1161" spans="1:1">
      <c r="A1161" s="94"/>
    </row>
    <row r="1162" spans="1:1">
      <c r="A1162" s="94"/>
    </row>
    <row r="1163" spans="1:1">
      <c r="A1163" s="94"/>
    </row>
    <row r="1164" spans="1:1">
      <c r="A1164" s="94"/>
    </row>
    <row r="1165" spans="1:1">
      <c r="A1165" s="94"/>
    </row>
    <row r="1166" spans="1:1">
      <c r="A1166" s="94"/>
    </row>
    <row r="1167" spans="1:1">
      <c r="A1167" s="94"/>
    </row>
    <row r="1168" spans="1:1">
      <c r="A1168" s="94"/>
    </row>
    <row r="1169" spans="1:1">
      <c r="A1169" s="94"/>
    </row>
    <row r="1170" spans="1:1">
      <c r="A1170" s="94"/>
    </row>
    <row r="1171" spans="1:1">
      <c r="A1171" s="94"/>
    </row>
    <row r="1172" spans="1:1">
      <c r="A1172" s="94"/>
    </row>
    <row r="1173" spans="1:1">
      <c r="A1173" s="94"/>
    </row>
    <row r="1174" spans="1:1">
      <c r="A1174" s="94"/>
    </row>
    <row r="1175" spans="1:1">
      <c r="A1175" s="94"/>
    </row>
    <row r="1176" spans="1:1">
      <c r="A1176" s="94"/>
    </row>
    <row r="1177" spans="1:1">
      <c r="A1177" s="94"/>
    </row>
    <row r="1178" spans="1:1">
      <c r="A1178" s="94"/>
    </row>
    <row r="1179" spans="1:1">
      <c r="A1179" s="94"/>
    </row>
    <row r="1180" spans="1:1">
      <c r="A1180" s="94"/>
    </row>
    <row r="1181" spans="1:1">
      <c r="A1181" s="94"/>
    </row>
    <row r="1182" spans="1:1">
      <c r="A1182" s="94"/>
    </row>
    <row r="1183" spans="1:1">
      <c r="A1183" s="94"/>
    </row>
    <row r="1184" spans="1:1">
      <c r="A1184" s="94"/>
    </row>
    <row r="1185" spans="1:1">
      <c r="A1185" s="94"/>
    </row>
    <row r="1186" spans="1:1">
      <c r="A1186" s="94"/>
    </row>
    <row r="1187" spans="1:1">
      <c r="A1187" s="94"/>
    </row>
    <row r="1188" spans="1:1">
      <c r="A1188" s="94"/>
    </row>
    <row r="1189" spans="1:1">
      <c r="A1189" s="94"/>
    </row>
    <row r="1190" spans="1:1">
      <c r="A1190" s="94"/>
    </row>
    <row r="1191" spans="1:1">
      <c r="A1191" s="94"/>
    </row>
    <row r="1192" spans="1:1">
      <c r="A1192" s="94"/>
    </row>
    <row r="1193" spans="1:1">
      <c r="A1193" s="94"/>
    </row>
    <row r="1194" spans="1:1">
      <c r="A1194" s="94"/>
    </row>
    <row r="1195" spans="1:1">
      <c r="A1195" s="94"/>
    </row>
    <row r="1196" spans="1:1">
      <c r="A1196" s="94"/>
    </row>
    <row r="1197" spans="1:1">
      <c r="A1197" s="94"/>
    </row>
    <row r="1198" spans="1:1">
      <c r="A1198" s="94"/>
    </row>
    <row r="1199" spans="1:1">
      <c r="A1199" s="94"/>
    </row>
    <row r="1200" spans="1:1">
      <c r="A1200" s="94"/>
    </row>
    <row r="1201" spans="1:1">
      <c r="A1201" s="94"/>
    </row>
    <row r="1202" spans="1:1">
      <c r="A1202" s="94"/>
    </row>
    <row r="1203" spans="1:1">
      <c r="A1203" s="94"/>
    </row>
    <row r="1204" spans="1:1">
      <c r="A1204" s="94"/>
    </row>
    <row r="1205" spans="1:1">
      <c r="A1205" s="94"/>
    </row>
    <row r="1206" spans="1:1">
      <c r="A1206" s="94"/>
    </row>
    <row r="1207" spans="1:1">
      <c r="A1207" s="94"/>
    </row>
    <row r="1208" spans="1:1">
      <c r="A1208" s="94"/>
    </row>
    <row r="1209" spans="1:1">
      <c r="A1209" s="94"/>
    </row>
    <row r="1210" spans="1:1">
      <c r="A1210" s="94"/>
    </row>
    <row r="1211" spans="1:1">
      <c r="A1211" s="94"/>
    </row>
    <row r="1212" spans="1:1">
      <c r="A1212" s="94"/>
    </row>
    <row r="1213" spans="1:1">
      <c r="A1213" s="94"/>
    </row>
    <row r="1214" spans="1:1">
      <c r="A1214" s="94"/>
    </row>
    <row r="1215" spans="1:1">
      <c r="A1215" s="94"/>
    </row>
    <row r="1216" spans="1:1">
      <c r="A1216" s="94"/>
    </row>
    <row r="1217" spans="1:1">
      <c r="A1217" s="94"/>
    </row>
    <row r="1218" spans="1:1">
      <c r="A1218" s="94"/>
    </row>
    <row r="1219" spans="1:1">
      <c r="A1219" s="94"/>
    </row>
    <row r="1220" spans="1:1">
      <c r="A1220" s="94"/>
    </row>
    <row r="1221" spans="1:1">
      <c r="A1221" s="94"/>
    </row>
    <row r="1222" spans="1:1">
      <c r="A1222" s="94"/>
    </row>
    <row r="1223" spans="1:1">
      <c r="A1223" s="94"/>
    </row>
    <row r="1224" spans="1:1">
      <c r="A1224" s="94"/>
    </row>
    <row r="1225" spans="1:1">
      <c r="A1225" s="94"/>
    </row>
    <row r="1226" spans="1:1">
      <c r="A1226" s="94"/>
    </row>
    <row r="1227" spans="1:1">
      <c r="A1227" s="94"/>
    </row>
    <row r="1228" spans="1:1">
      <c r="A1228" s="94"/>
    </row>
    <row r="1229" spans="1:1">
      <c r="A1229" s="94"/>
    </row>
    <row r="1230" spans="1:1">
      <c r="A1230" s="94"/>
    </row>
    <row r="1231" spans="1:1">
      <c r="A1231" s="94"/>
    </row>
    <row r="1232" spans="1:1">
      <c r="A1232" s="94"/>
    </row>
    <row r="1233" spans="1:1">
      <c r="A1233" s="94"/>
    </row>
    <row r="1234" spans="1:1">
      <c r="A1234" s="94"/>
    </row>
    <row r="1235" spans="1:1">
      <c r="A1235" s="94"/>
    </row>
    <row r="1236" spans="1:1">
      <c r="A1236" s="94"/>
    </row>
    <row r="1237" spans="1:1">
      <c r="A1237" s="94"/>
    </row>
    <row r="1238" spans="1:1">
      <c r="A1238" s="94"/>
    </row>
    <row r="1239" spans="1:1">
      <c r="A1239" s="94"/>
    </row>
    <row r="1240" spans="1:1">
      <c r="A1240" s="94"/>
    </row>
    <row r="1241" spans="1:1">
      <c r="A1241" s="94"/>
    </row>
    <row r="1242" spans="1:1">
      <c r="A1242" s="94"/>
    </row>
    <row r="1243" spans="1:1">
      <c r="A1243" s="94"/>
    </row>
    <row r="1244" spans="1:1">
      <c r="A1244" s="94"/>
    </row>
    <row r="1245" spans="1:1">
      <c r="A1245" s="94"/>
    </row>
    <row r="1246" spans="1:1">
      <c r="A1246" s="94"/>
    </row>
    <row r="1247" spans="1:1">
      <c r="A1247" s="94"/>
    </row>
    <row r="1248" spans="1:1">
      <c r="A1248" s="94"/>
    </row>
    <row r="1249" spans="1:1">
      <c r="A1249" s="94"/>
    </row>
    <row r="1250" spans="1:1">
      <c r="A1250" s="94"/>
    </row>
    <row r="1251" spans="1:1">
      <c r="A1251" s="94"/>
    </row>
    <row r="1252" spans="1:1">
      <c r="A1252" s="94"/>
    </row>
    <row r="1253" spans="1:1">
      <c r="A1253" s="94"/>
    </row>
    <row r="1254" spans="1:1">
      <c r="A1254" s="94"/>
    </row>
    <row r="1255" spans="1:1">
      <c r="A1255" s="94"/>
    </row>
    <row r="1256" spans="1:1">
      <c r="A1256" s="94"/>
    </row>
    <row r="1257" spans="1:1">
      <c r="A1257" s="94"/>
    </row>
    <row r="1258" spans="1:1">
      <c r="A1258" s="94"/>
    </row>
    <row r="1259" spans="1:1">
      <c r="A1259" s="94"/>
    </row>
    <row r="1260" spans="1:1">
      <c r="A1260" s="94"/>
    </row>
    <row r="1261" spans="1:1">
      <c r="A1261" s="94"/>
    </row>
    <row r="1262" spans="1:1">
      <c r="A1262" s="94"/>
    </row>
    <row r="1263" spans="1:1">
      <c r="A1263" s="94"/>
    </row>
    <row r="1264" spans="1:1">
      <c r="A1264" s="94"/>
    </row>
    <row r="1265" spans="1:1">
      <c r="A1265" s="94"/>
    </row>
    <row r="1266" spans="1:1">
      <c r="A1266" s="94"/>
    </row>
    <row r="1267" spans="1:1">
      <c r="A1267" s="94"/>
    </row>
    <row r="1268" spans="1:1">
      <c r="A1268" s="94"/>
    </row>
    <row r="1269" spans="1:1">
      <c r="A1269" s="94"/>
    </row>
    <row r="1270" spans="1:1">
      <c r="A1270" s="94"/>
    </row>
    <row r="1271" spans="1:1">
      <c r="A1271" s="94"/>
    </row>
    <row r="1272" spans="1:1">
      <c r="A1272" s="94"/>
    </row>
    <row r="1273" spans="1:1">
      <c r="A1273" s="94"/>
    </row>
    <row r="1274" spans="1:1">
      <c r="A1274" s="94"/>
    </row>
    <row r="1275" spans="1:1">
      <c r="A1275" s="94"/>
    </row>
    <row r="1276" spans="1:1">
      <c r="A1276" s="94"/>
    </row>
    <row r="1277" spans="1:1">
      <c r="A1277" s="94"/>
    </row>
    <row r="1278" spans="1:1">
      <c r="A1278" s="94"/>
    </row>
    <row r="1279" spans="1:1">
      <c r="A1279" s="94"/>
    </row>
    <row r="1280" spans="1:1">
      <c r="A1280" s="94"/>
    </row>
    <row r="1281" spans="1:1">
      <c r="A1281" s="94"/>
    </row>
    <row r="1282" spans="1:1">
      <c r="A1282" s="94"/>
    </row>
    <row r="1283" spans="1:1">
      <c r="A1283" s="94"/>
    </row>
    <row r="1284" spans="1:1">
      <c r="A1284" s="94"/>
    </row>
    <row r="1285" spans="1:1">
      <c r="A1285" s="94"/>
    </row>
    <row r="1286" spans="1:1">
      <c r="A1286" s="94"/>
    </row>
    <row r="1287" spans="1:1">
      <c r="A1287" s="94"/>
    </row>
    <row r="1288" spans="1:1">
      <c r="A1288" s="94"/>
    </row>
    <row r="1289" spans="1:1">
      <c r="A1289" s="94"/>
    </row>
    <row r="1290" spans="1:1">
      <c r="A1290" s="94"/>
    </row>
    <row r="1291" spans="1:1">
      <c r="A1291" s="94"/>
    </row>
    <row r="1292" spans="1:1">
      <c r="A1292" s="94"/>
    </row>
    <row r="1293" spans="1:1">
      <c r="A1293" s="94"/>
    </row>
    <row r="1294" spans="1:1">
      <c r="A1294" s="94"/>
    </row>
    <row r="1295" spans="1:1">
      <c r="A1295" s="94"/>
    </row>
    <row r="1296" spans="1:1">
      <c r="A1296" s="94"/>
    </row>
    <row r="1297" spans="1:1">
      <c r="A1297" s="94"/>
    </row>
    <row r="1298" spans="1:1">
      <c r="A1298" s="94"/>
    </row>
    <row r="1299" spans="1:1">
      <c r="A1299" s="94"/>
    </row>
    <row r="1300" spans="1:1">
      <c r="A1300" s="94"/>
    </row>
    <row r="1301" spans="1:1">
      <c r="A1301" s="94"/>
    </row>
    <row r="1302" spans="1:1">
      <c r="A1302" s="94"/>
    </row>
    <row r="1303" spans="1:1">
      <c r="A1303" s="94"/>
    </row>
    <row r="1304" spans="1:1">
      <c r="A1304" s="94"/>
    </row>
    <row r="1305" spans="1:1">
      <c r="A1305" s="94"/>
    </row>
    <row r="1306" spans="1:1">
      <c r="A1306" s="94"/>
    </row>
    <row r="1307" spans="1:1">
      <c r="A1307" s="94"/>
    </row>
    <row r="1308" spans="1:1">
      <c r="A1308" s="94"/>
    </row>
    <row r="1309" spans="1:1">
      <c r="A1309" s="94"/>
    </row>
    <row r="1310" spans="1:1">
      <c r="A1310" s="94"/>
    </row>
    <row r="1311" spans="1:1">
      <c r="A1311" s="94"/>
    </row>
    <row r="1312" spans="1:1">
      <c r="A1312" s="94"/>
    </row>
    <row r="1313" spans="1:1">
      <c r="A1313" s="94"/>
    </row>
    <row r="1314" spans="1:1">
      <c r="A1314" s="94"/>
    </row>
    <row r="1315" spans="1:1">
      <c r="A1315" s="94"/>
    </row>
    <row r="1316" spans="1:1">
      <c r="A1316" s="94"/>
    </row>
    <row r="1317" spans="1:1">
      <c r="A1317" s="94"/>
    </row>
    <row r="1318" spans="1:1">
      <c r="A1318" s="94"/>
    </row>
    <row r="1319" spans="1:1">
      <c r="A1319" s="94"/>
    </row>
    <row r="1320" spans="1:1">
      <c r="A1320" s="94"/>
    </row>
    <row r="1321" spans="1:1">
      <c r="A1321" s="94"/>
    </row>
    <row r="1322" spans="1:1">
      <c r="A1322" s="94"/>
    </row>
    <row r="1323" spans="1:1">
      <c r="A1323" s="94"/>
    </row>
    <row r="1324" spans="1:1">
      <c r="A1324" s="94"/>
    </row>
    <row r="1325" spans="1:1">
      <c r="A1325" s="94"/>
    </row>
    <row r="1326" spans="1:1">
      <c r="A1326" s="94"/>
    </row>
    <row r="1327" spans="1:1">
      <c r="A1327" s="94"/>
    </row>
    <row r="1328" spans="1:1">
      <c r="A1328" s="94"/>
    </row>
    <row r="1329" spans="1:1">
      <c r="A1329" s="94"/>
    </row>
    <row r="1330" spans="1:1">
      <c r="A1330" s="94"/>
    </row>
    <row r="1331" spans="1:1">
      <c r="A1331" s="94"/>
    </row>
    <row r="1332" spans="1:1">
      <c r="A1332" s="94"/>
    </row>
    <row r="1333" spans="1:1">
      <c r="A1333" s="94"/>
    </row>
    <row r="1334" spans="1:1">
      <c r="A1334" s="94"/>
    </row>
    <row r="1335" spans="1:1">
      <c r="A1335" s="94"/>
    </row>
    <row r="1336" spans="1:1">
      <c r="A1336" s="94"/>
    </row>
    <row r="1337" spans="1:1">
      <c r="A1337" s="94"/>
    </row>
    <row r="1338" spans="1:1">
      <c r="A1338" s="94"/>
    </row>
    <row r="1339" spans="1:1">
      <c r="A1339" s="94"/>
    </row>
    <row r="1340" spans="1:1">
      <c r="A1340" s="94"/>
    </row>
    <row r="1341" spans="1:1">
      <c r="A1341" s="94"/>
    </row>
    <row r="1342" spans="1:1">
      <c r="A1342" s="94"/>
    </row>
    <row r="1343" spans="1:1">
      <c r="A1343" s="94"/>
    </row>
    <row r="1344" spans="1:1">
      <c r="A1344" s="94"/>
    </row>
    <row r="1345" spans="1:1">
      <c r="A1345" s="94"/>
    </row>
    <row r="1346" spans="1:1">
      <c r="A1346" s="94"/>
    </row>
    <row r="1347" spans="1:1">
      <c r="A1347" s="94"/>
    </row>
    <row r="1348" spans="1:1">
      <c r="A1348" s="94"/>
    </row>
    <row r="1349" spans="1:1">
      <c r="A1349" s="94"/>
    </row>
    <row r="1350" spans="1:1">
      <c r="A1350" s="94"/>
    </row>
    <row r="1351" spans="1:1">
      <c r="A1351" s="94"/>
    </row>
    <row r="1352" spans="1:1">
      <c r="A1352" s="94"/>
    </row>
    <row r="1353" spans="1:1">
      <c r="A1353" s="94"/>
    </row>
    <row r="1354" spans="1:1">
      <c r="A1354" s="94"/>
    </row>
    <row r="1355" spans="1:1">
      <c r="A1355" s="94"/>
    </row>
    <row r="1356" spans="1:1">
      <c r="A1356" s="94"/>
    </row>
    <row r="1357" spans="1:1">
      <c r="A1357" s="94"/>
    </row>
    <row r="1358" spans="1:1">
      <c r="A1358" s="94"/>
    </row>
    <row r="1359" spans="1:1">
      <c r="A1359" s="94"/>
    </row>
    <row r="1360" spans="1:1">
      <c r="A1360" s="94"/>
    </row>
    <row r="1361" spans="1:1">
      <c r="A1361" s="94"/>
    </row>
    <row r="1362" spans="1:1">
      <c r="A1362" s="94"/>
    </row>
    <row r="1363" spans="1:1">
      <c r="A1363" s="94"/>
    </row>
    <row r="1364" spans="1:1">
      <c r="A1364" s="94"/>
    </row>
    <row r="1365" spans="1:1">
      <c r="A1365" s="94"/>
    </row>
    <row r="1366" spans="1:1">
      <c r="A1366" s="94"/>
    </row>
    <row r="1367" spans="1:1">
      <c r="A1367" s="94"/>
    </row>
    <row r="1368" spans="1:1">
      <c r="A1368" s="94"/>
    </row>
    <row r="1369" spans="1:1">
      <c r="A1369" s="94"/>
    </row>
    <row r="1370" spans="1:1">
      <c r="A1370" s="94"/>
    </row>
    <row r="1371" spans="1:1">
      <c r="A1371" s="94"/>
    </row>
    <row r="1372" spans="1:1">
      <c r="A1372" s="94"/>
    </row>
    <row r="1373" spans="1:1">
      <c r="A1373" s="94"/>
    </row>
    <row r="1374" spans="1:1">
      <c r="A1374" s="94"/>
    </row>
    <row r="1375" spans="1:1">
      <c r="A1375" s="94"/>
    </row>
    <row r="1376" spans="1:1">
      <c r="A1376" s="94"/>
    </row>
    <row r="1377" spans="1:1">
      <c r="A1377" s="94"/>
    </row>
    <row r="1378" spans="1:1">
      <c r="A1378" s="94"/>
    </row>
    <row r="1379" spans="1:1">
      <c r="A1379" s="94"/>
    </row>
    <row r="1380" spans="1:1">
      <c r="A1380" s="94"/>
    </row>
    <row r="1381" spans="1:1">
      <c r="A1381" s="94"/>
    </row>
    <row r="1382" spans="1:1">
      <c r="A1382" s="94"/>
    </row>
    <row r="1383" spans="1:1">
      <c r="A1383" s="94"/>
    </row>
    <row r="1384" spans="1:1">
      <c r="A1384" s="94"/>
    </row>
    <row r="1385" spans="1:1">
      <c r="A1385" s="94"/>
    </row>
    <row r="1386" spans="1:1">
      <c r="A1386" s="94"/>
    </row>
    <row r="1387" spans="1:1">
      <c r="A1387" s="94"/>
    </row>
    <row r="1388" spans="1:1">
      <c r="A1388" s="94"/>
    </row>
    <row r="1389" spans="1:1">
      <c r="A1389" s="94"/>
    </row>
    <row r="1390" spans="1:1">
      <c r="A1390" s="94"/>
    </row>
    <row r="1391" spans="1:1">
      <c r="A1391" s="94"/>
    </row>
    <row r="1392" spans="1:1">
      <c r="A1392" s="94"/>
    </row>
    <row r="1393" spans="1:1">
      <c r="A1393" s="94"/>
    </row>
    <row r="1394" spans="1:1">
      <c r="A1394" s="94"/>
    </row>
    <row r="1395" spans="1:1">
      <c r="A1395" s="94"/>
    </row>
    <row r="1396" spans="1:1">
      <c r="A1396" s="94"/>
    </row>
    <row r="1397" spans="1:1">
      <c r="A1397" s="94"/>
    </row>
    <row r="1398" spans="1:1">
      <c r="A1398" s="94"/>
    </row>
    <row r="1399" spans="1:1">
      <c r="A1399" s="94"/>
    </row>
    <row r="1400" spans="1:1">
      <c r="A1400" s="94"/>
    </row>
    <row r="1401" spans="1:1">
      <c r="A1401" s="94"/>
    </row>
    <row r="1402" spans="1:1">
      <c r="A1402" s="94"/>
    </row>
    <row r="1403" spans="1:1">
      <c r="A1403" s="94"/>
    </row>
    <row r="1404" spans="1:1">
      <c r="A1404" s="94"/>
    </row>
    <row r="1405" spans="1:1">
      <c r="A1405" s="94"/>
    </row>
    <row r="1406" spans="1:1">
      <c r="A1406" s="94"/>
    </row>
    <row r="1407" spans="1:1">
      <c r="A1407" s="94"/>
    </row>
    <row r="1408" spans="1:1">
      <c r="A1408" s="94"/>
    </row>
    <row r="1409" spans="1:1">
      <c r="A1409" s="94"/>
    </row>
    <row r="1410" spans="1:1">
      <c r="A1410" s="94"/>
    </row>
    <row r="1411" spans="1:1">
      <c r="A1411" s="94"/>
    </row>
    <row r="1412" spans="1:1">
      <c r="A1412" s="94"/>
    </row>
    <row r="1413" spans="1:1">
      <c r="A1413" s="94"/>
    </row>
    <row r="1414" spans="1:1">
      <c r="A1414" s="94"/>
    </row>
    <row r="1415" spans="1:1">
      <c r="A1415" s="94"/>
    </row>
    <row r="1416" spans="1:1">
      <c r="A1416" s="94"/>
    </row>
    <row r="1417" spans="1:1">
      <c r="A1417" s="94"/>
    </row>
    <row r="1418" spans="1:1">
      <c r="A1418" s="94"/>
    </row>
    <row r="1419" spans="1:1">
      <c r="A1419" s="94"/>
    </row>
    <row r="1420" spans="1:1">
      <c r="A1420" s="94"/>
    </row>
    <row r="1421" spans="1:1">
      <c r="A1421" s="94"/>
    </row>
    <row r="1422" spans="1:1">
      <c r="A1422" s="94"/>
    </row>
    <row r="1423" spans="1:1">
      <c r="A1423" s="94"/>
    </row>
    <row r="1424" spans="1:1">
      <c r="A1424" s="94"/>
    </row>
    <row r="1425" spans="1:1">
      <c r="A1425" s="94"/>
    </row>
    <row r="1426" spans="1:1">
      <c r="A1426" s="94"/>
    </row>
    <row r="1427" spans="1:1">
      <c r="A1427" s="94"/>
    </row>
    <row r="1428" spans="1:1">
      <c r="A1428" s="94"/>
    </row>
    <row r="1429" spans="1:1">
      <c r="A1429" s="94"/>
    </row>
    <row r="1430" spans="1:1">
      <c r="A1430" s="94"/>
    </row>
    <row r="1431" spans="1:1">
      <c r="A1431" s="94"/>
    </row>
    <row r="1432" spans="1:1">
      <c r="A1432" s="94"/>
    </row>
    <row r="1433" spans="1:1">
      <c r="A1433" s="94"/>
    </row>
    <row r="1434" spans="1:1">
      <c r="A1434" s="94"/>
    </row>
    <row r="1435" spans="1:1">
      <c r="A1435" s="94"/>
    </row>
    <row r="1436" spans="1:1">
      <c r="A1436" s="94"/>
    </row>
    <row r="1437" spans="1:1">
      <c r="A1437" s="94"/>
    </row>
    <row r="1438" spans="1:1">
      <c r="A1438" s="94"/>
    </row>
    <row r="1439" spans="1:1">
      <c r="A1439" s="94"/>
    </row>
    <row r="1440" spans="1:1">
      <c r="A1440" s="94"/>
    </row>
    <row r="1441" spans="1:1">
      <c r="A1441" s="94"/>
    </row>
    <row r="1442" spans="1:1">
      <c r="A1442" s="94"/>
    </row>
    <row r="1443" spans="1:1">
      <c r="A1443" s="94"/>
    </row>
    <row r="1444" spans="1:1">
      <c r="A1444" s="94"/>
    </row>
    <row r="1445" spans="1:1">
      <c r="A1445" s="94"/>
    </row>
    <row r="1446" spans="1:1">
      <c r="A1446" s="94"/>
    </row>
    <row r="1447" spans="1:1">
      <c r="A1447" s="94"/>
    </row>
    <row r="1448" spans="1:1">
      <c r="A1448" s="94"/>
    </row>
    <row r="1449" spans="1:1">
      <c r="A1449" s="94"/>
    </row>
    <row r="1450" spans="1:1">
      <c r="A1450" s="94"/>
    </row>
    <row r="1451" spans="1:1">
      <c r="A1451" s="94"/>
    </row>
    <row r="1452" spans="1:1">
      <c r="A1452" s="94"/>
    </row>
    <row r="1453" spans="1:1">
      <c r="A1453" s="94"/>
    </row>
    <row r="1454" spans="1:1">
      <c r="A1454" s="94"/>
    </row>
    <row r="1455" spans="1:1">
      <c r="A1455" s="94"/>
    </row>
    <row r="1456" spans="1:1">
      <c r="A1456" s="94"/>
    </row>
    <row r="1457" spans="1:1">
      <c r="A1457" s="94"/>
    </row>
    <row r="1458" spans="1:1">
      <c r="A1458" s="94"/>
    </row>
    <row r="1459" spans="1:1">
      <c r="A1459" s="94"/>
    </row>
    <row r="1460" spans="1:1">
      <c r="A1460" s="94"/>
    </row>
    <row r="1461" spans="1:1">
      <c r="A1461" s="94"/>
    </row>
    <row r="1462" spans="1:1">
      <c r="A1462" s="94"/>
    </row>
    <row r="1463" spans="1:1">
      <c r="A1463" s="94"/>
    </row>
    <row r="1464" spans="1:1">
      <c r="A1464" s="94"/>
    </row>
    <row r="1465" spans="1:1">
      <c r="A1465" s="94"/>
    </row>
    <row r="1466" spans="1:1">
      <c r="A1466" s="94"/>
    </row>
    <row r="1467" spans="1:1">
      <c r="A1467" s="94"/>
    </row>
    <row r="1468" spans="1:1">
      <c r="A1468" s="94"/>
    </row>
    <row r="1469" spans="1:1">
      <c r="A1469" s="94"/>
    </row>
    <row r="1470" spans="1:1">
      <c r="A1470" s="94"/>
    </row>
    <row r="1471" spans="1:1">
      <c r="A1471" s="94"/>
    </row>
    <row r="1472" spans="1:1">
      <c r="A1472" s="94"/>
    </row>
    <row r="1473" spans="1:1">
      <c r="A1473" s="94"/>
    </row>
    <row r="1474" spans="1:1">
      <c r="A1474" s="94"/>
    </row>
    <row r="1475" spans="1:1">
      <c r="A1475" s="94"/>
    </row>
    <row r="1476" spans="1:1">
      <c r="A1476" s="94"/>
    </row>
    <row r="1477" spans="1:1">
      <c r="A1477" s="94"/>
    </row>
    <row r="1478" spans="1:1">
      <c r="A1478" s="94"/>
    </row>
    <row r="1479" spans="1:1">
      <c r="A1479" s="94"/>
    </row>
    <row r="1480" spans="1:1">
      <c r="A1480" s="94"/>
    </row>
    <row r="1481" spans="1:1">
      <c r="A1481" s="94"/>
    </row>
    <row r="1482" spans="1:1">
      <c r="A1482" s="94"/>
    </row>
    <row r="1483" spans="1:1">
      <c r="A1483" s="94"/>
    </row>
    <row r="1484" spans="1:1">
      <c r="A1484" s="94"/>
    </row>
    <row r="1485" spans="1:1">
      <c r="A1485" s="94"/>
    </row>
    <row r="1486" spans="1:1">
      <c r="A1486" s="94"/>
    </row>
    <row r="1487" spans="1:1">
      <c r="A1487" s="94"/>
    </row>
    <row r="1488" spans="1:1">
      <c r="A1488" s="94"/>
    </row>
    <row r="1489" spans="1:1">
      <c r="A1489" s="94"/>
    </row>
    <row r="1490" spans="1:1">
      <c r="A1490" s="94"/>
    </row>
    <row r="1491" spans="1:1">
      <c r="A1491" s="94"/>
    </row>
    <row r="1492" spans="1:1">
      <c r="A1492" s="94"/>
    </row>
    <row r="1493" spans="1:1">
      <c r="A1493" s="94"/>
    </row>
    <row r="1494" spans="1:1">
      <c r="A1494" s="94"/>
    </row>
    <row r="1495" spans="1:1">
      <c r="A1495" s="94"/>
    </row>
    <row r="1496" spans="1:1">
      <c r="A1496" s="94"/>
    </row>
    <row r="1497" spans="1:1">
      <c r="A1497" s="94"/>
    </row>
    <row r="1498" spans="1:1">
      <c r="A1498" s="94"/>
    </row>
    <row r="1499" spans="1:1">
      <c r="A1499" s="94"/>
    </row>
    <row r="1500" spans="1:1">
      <c r="A1500" s="94"/>
    </row>
    <row r="1501" spans="1:1">
      <c r="A1501" s="94"/>
    </row>
    <row r="1502" spans="1:1">
      <c r="A1502" s="94"/>
    </row>
    <row r="1503" spans="1:1">
      <c r="A1503" s="94"/>
    </row>
    <row r="1504" spans="1:1">
      <c r="A1504" s="94"/>
    </row>
    <row r="1505" spans="1:1">
      <c r="A1505" s="94"/>
    </row>
    <row r="1506" spans="1:1">
      <c r="A1506" s="94"/>
    </row>
    <row r="1507" spans="1:1">
      <c r="A1507" s="94"/>
    </row>
    <row r="1508" spans="1:1">
      <c r="A1508" s="94"/>
    </row>
    <row r="1509" spans="1:1">
      <c r="A1509" s="94"/>
    </row>
    <row r="1510" spans="1:1">
      <c r="A1510" s="94"/>
    </row>
    <row r="1511" spans="1:1">
      <c r="A1511" s="94"/>
    </row>
    <row r="1512" spans="1:1">
      <c r="A1512" s="94"/>
    </row>
    <row r="1513" spans="1:1">
      <c r="A1513" s="94"/>
    </row>
    <row r="1514" spans="1:1">
      <c r="A1514" s="94"/>
    </row>
    <row r="1515" spans="1:1">
      <c r="A1515" s="94"/>
    </row>
    <row r="1516" spans="1:1">
      <c r="A1516" s="94"/>
    </row>
    <row r="1517" spans="1:1">
      <c r="A1517" s="94"/>
    </row>
    <row r="1518" spans="1:1">
      <c r="A1518" s="94"/>
    </row>
    <row r="1519" spans="1:1">
      <c r="A1519" s="94"/>
    </row>
    <row r="1520" spans="1:1">
      <c r="A1520" s="94"/>
    </row>
    <row r="1521" spans="1:1">
      <c r="A1521" s="94"/>
    </row>
    <row r="1522" spans="1:1">
      <c r="A1522" s="94"/>
    </row>
    <row r="1523" spans="1:1">
      <c r="A1523" s="94"/>
    </row>
    <row r="1524" spans="1:1">
      <c r="A1524" s="94"/>
    </row>
    <row r="1525" spans="1:1">
      <c r="A1525" s="94"/>
    </row>
    <row r="1526" spans="1:1">
      <c r="A1526" s="94"/>
    </row>
    <row r="1527" spans="1:1">
      <c r="A1527" s="94"/>
    </row>
    <row r="1528" spans="1:1">
      <c r="A1528" s="94"/>
    </row>
    <row r="1529" spans="1:1">
      <c r="A1529" s="94"/>
    </row>
    <row r="1530" spans="1:1">
      <c r="A1530" s="94"/>
    </row>
    <row r="1531" spans="1:1">
      <c r="A1531" s="94"/>
    </row>
    <row r="1532" spans="1:1">
      <c r="A1532" s="94"/>
    </row>
    <row r="1533" spans="1:1">
      <c r="A1533" s="94"/>
    </row>
    <row r="1534" spans="1:1">
      <c r="A1534" s="94"/>
    </row>
    <row r="1535" spans="1:1">
      <c r="A1535" s="94"/>
    </row>
    <row r="1536" spans="1:1">
      <c r="A1536" s="94"/>
    </row>
    <row r="1537" spans="1:1">
      <c r="A1537" s="94"/>
    </row>
    <row r="1538" spans="1:1">
      <c r="A1538" s="94"/>
    </row>
    <row r="1539" spans="1:1">
      <c r="A1539" s="94"/>
    </row>
    <row r="1540" spans="1:1">
      <c r="A1540" s="94"/>
    </row>
    <row r="1541" spans="1:1">
      <c r="A1541" s="94"/>
    </row>
    <row r="1542" spans="1:1">
      <c r="A1542" s="94"/>
    </row>
    <row r="1543" spans="1:1">
      <c r="A1543" s="94"/>
    </row>
    <row r="1544" spans="1:1">
      <c r="A1544" s="94"/>
    </row>
    <row r="1545" spans="1:1">
      <c r="A1545" s="94"/>
    </row>
    <row r="1546" spans="1:1">
      <c r="A1546" s="94"/>
    </row>
    <row r="1547" spans="1:1">
      <c r="A1547" s="94"/>
    </row>
    <row r="1548" spans="1:1">
      <c r="A1548" s="94"/>
    </row>
    <row r="1549" spans="1:1">
      <c r="A1549" s="94"/>
    </row>
    <row r="1550" spans="1:1">
      <c r="A1550" s="94"/>
    </row>
    <row r="1551" spans="1:1">
      <c r="A1551" s="94"/>
    </row>
    <row r="1552" spans="1:1">
      <c r="A1552" s="94"/>
    </row>
    <row r="1553" spans="1:1">
      <c r="A1553" s="94"/>
    </row>
    <row r="1554" spans="1:1">
      <c r="A1554" s="94"/>
    </row>
    <row r="1555" spans="1:1">
      <c r="A1555" s="94"/>
    </row>
    <row r="1556" spans="1:1">
      <c r="A1556" s="94"/>
    </row>
    <row r="1557" spans="1:1">
      <c r="A1557" s="94"/>
    </row>
    <row r="1558" spans="1:1">
      <c r="A1558" s="94"/>
    </row>
    <row r="1559" spans="1:1">
      <c r="A1559" s="94"/>
    </row>
    <row r="1560" spans="1:1">
      <c r="A1560" s="94"/>
    </row>
    <row r="1561" spans="1:1">
      <c r="A1561" s="94"/>
    </row>
    <row r="1562" spans="1:1">
      <c r="A1562" s="94"/>
    </row>
    <row r="1563" spans="1:1">
      <c r="A1563" s="94"/>
    </row>
    <row r="1564" spans="1:1">
      <c r="A1564" s="94"/>
    </row>
    <row r="1565" spans="1:1">
      <c r="A1565" s="94"/>
    </row>
    <row r="1566" spans="1:1">
      <c r="A1566" s="94"/>
    </row>
    <row r="1567" spans="1:1">
      <c r="A1567" s="94"/>
    </row>
    <row r="1568" spans="1:1">
      <c r="A1568" s="94"/>
    </row>
    <row r="1569" spans="1:1">
      <c r="A1569" s="94"/>
    </row>
    <row r="1570" spans="1:1">
      <c r="A1570" s="94"/>
    </row>
    <row r="1571" spans="1:1">
      <c r="A1571" s="94"/>
    </row>
    <row r="1572" spans="1:1">
      <c r="A1572" s="94"/>
    </row>
    <row r="1573" spans="1:1">
      <c r="A1573" s="94"/>
    </row>
    <row r="1574" spans="1:1">
      <c r="A1574" s="94"/>
    </row>
    <row r="1575" spans="1:1">
      <c r="A1575" s="94"/>
    </row>
    <row r="1576" spans="1:1">
      <c r="A1576" s="94"/>
    </row>
    <row r="1577" spans="1:1">
      <c r="A1577" s="94"/>
    </row>
    <row r="1578" spans="1:1">
      <c r="A1578" s="94"/>
    </row>
    <row r="1579" spans="1:1">
      <c r="A1579" s="94"/>
    </row>
    <row r="1580" spans="1:1">
      <c r="A1580" s="94"/>
    </row>
    <row r="1581" spans="1:1">
      <c r="A1581" s="94"/>
    </row>
    <row r="1582" spans="1:1">
      <c r="A1582" s="94"/>
    </row>
    <row r="1583" spans="1:1">
      <c r="A1583" s="94"/>
    </row>
    <row r="1584" spans="1:1">
      <c r="A1584" s="94"/>
    </row>
    <row r="1585" spans="1:1">
      <c r="A1585" s="94"/>
    </row>
    <row r="1586" spans="1:1">
      <c r="A1586" s="94"/>
    </row>
    <row r="1587" spans="1:1">
      <c r="A1587" s="94"/>
    </row>
    <row r="1588" spans="1:1">
      <c r="A1588" s="94"/>
    </row>
    <row r="1589" spans="1:1">
      <c r="A1589" s="94"/>
    </row>
    <row r="1590" spans="1:1">
      <c r="A1590" s="94"/>
    </row>
    <row r="1591" spans="1:1">
      <c r="A1591" s="94"/>
    </row>
    <row r="1592" spans="1:1">
      <c r="A1592" s="94"/>
    </row>
    <row r="1593" spans="1:1">
      <c r="A1593" s="94"/>
    </row>
    <row r="1594" spans="1:1">
      <c r="A1594" s="94"/>
    </row>
    <row r="1595" spans="1:1">
      <c r="A1595" s="94"/>
    </row>
    <row r="1596" spans="1:1">
      <c r="A1596" s="94"/>
    </row>
    <row r="1597" spans="1:1">
      <c r="A1597" s="94"/>
    </row>
    <row r="1598" spans="1:1">
      <c r="A1598" s="94"/>
    </row>
    <row r="1599" spans="1:1">
      <c r="A1599" s="94"/>
    </row>
    <row r="1600" spans="1:1">
      <c r="A1600" s="94"/>
    </row>
    <row r="1601" spans="1:1">
      <c r="A1601" s="94"/>
    </row>
    <row r="1602" spans="1:1">
      <c r="A1602" s="94"/>
    </row>
    <row r="1603" spans="1:1">
      <c r="A1603" s="94"/>
    </row>
    <row r="1604" spans="1:1">
      <c r="A1604" s="94"/>
    </row>
    <row r="1605" spans="1:1">
      <c r="A1605" s="94"/>
    </row>
    <row r="1606" spans="1:1">
      <c r="A1606" s="94"/>
    </row>
    <row r="1607" spans="1:1">
      <c r="A1607" s="94"/>
    </row>
    <row r="1608" spans="1:1">
      <c r="A1608" s="94"/>
    </row>
    <row r="1609" spans="1:1">
      <c r="A1609" s="94"/>
    </row>
    <row r="1610" spans="1:1">
      <c r="A1610" s="94"/>
    </row>
    <row r="1611" spans="1:1">
      <c r="A1611" s="94"/>
    </row>
    <row r="1612" spans="1:1">
      <c r="A1612" s="94"/>
    </row>
    <row r="1613" spans="1:1">
      <c r="A1613" s="94"/>
    </row>
    <row r="1614" spans="1:1">
      <c r="A1614" s="94"/>
    </row>
    <row r="1615" spans="1:1">
      <c r="A1615" s="94"/>
    </row>
    <row r="1616" spans="1:1">
      <c r="A1616" s="94"/>
    </row>
    <row r="1617" spans="1:1">
      <c r="A1617" s="94"/>
    </row>
    <row r="1618" spans="1:1">
      <c r="A1618" s="94"/>
    </row>
    <row r="1619" spans="1:1">
      <c r="A1619" s="94"/>
    </row>
    <row r="1620" spans="1:1">
      <c r="A1620" s="94"/>
    </row>
    <row r="1621" spans="1:1">
      <c r="A1621" s="94"/>
    </row>
    <row r="1622" spans="1:1">
      <c r="A1622" s="94"/>
    </row>
    <row r="1623" spans="1:1">
      <c r="A1623" s="94"/>
    </row>
    <row r="1624" spans="1:1">
      <c r="A1624" s="94"/>
    </row>
    <row r="1625" spans="1:1">
      <c r="A1625" s="94"/>
    </row>
    <row r="1626" spans="1:1">
      <c r="A1626" s="94"/>
    </row>
    <row r="1627" spans="1:1">
      <c r="A1627" s="94"/>
    </row>
    <row r="1628" spans="1:1">
      <c r="A1628" s="94"/>
    </row>
    <row r="1629" spans="1:1">
      <c r="A1629" s="94"/>
    </row>
    <row r="1630" spans="1:1">
      <c r="A1630" s="94"/>
    </row>
    <row r="1631" spans="1:1">
      <c r="A1631" s="94"/>
    </row>
    <row r="1632" spans="1:1">
      <c r="A1632" s="94"/>
    </row>
    <row r="1633" spans="1:1">
      <c r="A1633" s="94"/>
    </row>
    <row r="1634" spans="1:1">
      <c r="A1634" s="94"/>
    </row>
    <row r="1635" spans="1:1">
      <c r="A1635" s="94"/>
    </row>
    <row r="1636" spans="1:1">
      <c r="A1636" s="94"/>
    </row>
    <row r="1637" spans="1:1">
      <c r="A1637" s="94"/>
    </row>
    <row r="1638" spans="1:1">
      <c r="A1638" s="94"/>
    </row>
    <row r="1639" spans="1:1">
      <c r="A1639" s="94"/>
    </row>
    <row r="1640" spans="1:1">
      <c r="A1640" s="94"/>
    </row>
    <row r="1641" spans="1:1">
      <c r="A1641" s="94"/>
    </row>
    <row r="1642" spans="1:1">
      <c r="A1642" s="94"/>
    </row>
    <row r="1643" spans="1:1">
      <c r="A1643" s="94"/>
    </row>
    <row r="1644" spans="1:1">
      <c r="A1644" s="94"/>
    </row>
    <row r="1645" spans="1:1">
      <c r="A1645" s="94"/>
    </row>
    <row r="1646" spans="1:1">
      <c r="A1646" s="94"/>
    </row>
    <row r="1647" spans="1:1">
      <c r="A1647" s="94"/>
    </row>
    <row r="1648" spans="1:1">
      <c r="A1648" s="94"/>
    </row>
    <row r="1649" spans="1:1">
      <c r="A1649" s="94"/>
    </row>
    <row r="1650" spans="1:1">
      <c r="A1650" s="94"/>
    </row>
    <row r="1651" spans="1:1">
      <c r="A1651" s="94"/>
    </row>
    <row r="1652" spans="1:1">
      <c r="A1652" s="94"/>
    </row>
    <row r="1653" spans="1:1">
      <c r="A1653" s="94"/>
    </row>
    <row r="1654" spans="1:1">
      <c r="A1654" s="94"/>
    </row>
    <row r="1655" spans="1:1">
      <c r="A1655" s="94"/>
    </row>
    <row r="1656" spans="1:1">
      <c r="A1656" s="94"/>
    </row>
    <row r="1657" spans="1:1">
      <c r="A1657" s="94"/>
    </row>
    <row r="1658" spans="1:1">
      <c r="A1658" s="94"/>
    </row>
    <row r="1659" spans="1:1">
      <c r="A1659" s="94"/>
    </row>
    <row r="1660" spans="1:1">
      <c r="A1660" s="94"/>
    </row>
    <row r="1661" spans="1:1">
      <c r="A1661" s="94"/>
    </row>
    <row r="1662" spans="1:1">
      <c r="A1662" s="94"/>
    </row>
    <row r="1663" spans="1:1">
      <c r="A1663" s="94"/>
    </row>
    <row r="1664" spans="1:1">
      <c r="A1664" s="94"/>
    </row>
    <row r="1665" spans="1:1">
      <c r="A1665" s="94"/>
    </row>
    <row r="1666" spans="1:1">
      <c r="A1666" s="94"/>
    </row>
    <row r="1667" spans="1:1">
      <c r="A1667" s="94"/>
    </row>
    <row r="1668" spans="1:1">
      <c r="A1668" s="94"/>
    </row>
    <row r="1669" spans="1:1">
      <c r="A1669" s="94"/>
    </row>
    <row r="1670" spans="1:1">
      <c r="A1670" s="94"/>
    </row>
    <row r="1671" spans="1:1">
      <c r="A1671" s="94"/>
    </row>
    <row r="1672" spans="1:1">
      <c r="A1672" s="94"/>
    </row>
    <row r="1673" spans="1:1">
      <c r="A1673" s="94"/>
    </row>
    <row r="1674" spans="1:1">
      <c r="A1674" s="94"/>
    </row>
    <row r="1675" spans="1:1">
      <c r="A1675" s="94"/>
    </row>
    <row r="1676" spans="1:1">
      <c r="A1676" s="94"/>
    </row>
    <row r="1677" spans="1:1">
      <c r="A1677" s="94"/>
    </row>
    <row r="1678" spans="1:1">
      <c r="A1678" s="94"/>
    </row>
    <row r="1679" spans="1:1">
      <c r="A1679" s="94"/>
    </row>
    <row r="1680" spans="1:1">
      <c r="A1680" s="94"/>
    </row>
    <row r="1681" spans="1:1">
      <c r="A1681" s="94"/>
    </row>
    <row r="1682" spans="1:1">
      <c r="A1682" s="94"/>
    </row>
    <row r="1683" spans="1:1">
      <c r="A1683" s="94"/>
    </row>
    <row r="1684" spans="1:1">
      <c r="A1684" s="94"/>
    </row>
    <row r="1685" spans="1:1">
      <c r="A1685" s="94"/>
    </row>
    <row r="1686" spans="1:1">
      <c r="A1686" s="94"/>
    </row>
    <row r="1687" spans="1:1">
      <c r="A1687" s="94"/>
    </row>
    <row r="1688" spans="1:1">
      <c r="A1688" s="94"/>
    </row>
    <row r="1689" spans="1:1">
      <c r="A1689" s="94"/>
    </row>
    <row r="1690" spans="1:1">
      <c r="A1690" s="94"/>
    </row>
    <row r="1691" spans="1:1">
      <c r="A1691" s="94"/>
    </row>
    <row r="1692" spans="1:1">
      <c r="A1692" s="94"/>
    </row>
    <row r="1693" spans="1:1">
      <c r="A1693" s="94"/>
    </row>
    <row r="1694" spans="1:1">
      <c r="A1694" s="94"/>
    </row>
    <row r="1695" spans="1:1">
      <c r="A1695" s="94"/>
    </row>
    <row r="1696" spans="1:1">
      <c r="A1696" s="94"/>
    </row>
    <row r="1697" spans="1:1">
      <c r="A1697" s="94"/>
    </row>
    <row r="1698" spans="1:1">
      <c r="A1698" s="94"/>
    </row>
    <row r="1699" spans="1:1">
      <c r="A1699" s="94"/>
    </row>
    <row r="1700" spans="1:1">
      <c r="A1700" s="94"/>
    </row>
    <row r="1701" spans="1:1">
      <c r="A1701" s="94"/>
    </row>
    <row r="1702" spans="1:1">
      <c r="A1702" s="94"/>
    </row>
    <row r="1703" spans="1:1">
      <c r="A1703" s="94"/>
    </row>
    <row r="1704" spans="1:1">
      <c r="A1704" s="94"/>
    </row>
    <row r="1705" spans="1:1">
      <c r="A1705" s="94"/>
    </row>
    <row r="1706" spans="1:1">
      <c r="A1706" s="94"/>
    </row>
    <row r="1707" spans="1:1">
      <c r="A1707" s="94"/>
    </row>
    <row r="1708" spans="1:1">
      <c r="A1708" s="94"/>
    </row>
    <row r="1709" spans="1:1">
      <c r="A1709" s="94"/>
    </row>
    <row r="1710" spans="1:1">
      <c r="A1710" s="94"/>
    </row>
    <row r="1711" spans="1:1">
      <c r="A1711" s="94"/>
    </row>
    <row r="1712" spans="1:1">
      <c r="A1712" s="94"/>
    </row>
    <row r="1713" spans="1:1">
      <c r="A1713" s="94"/>
    </row>
    <row r="1714" spans="1:1">
      <c r="A1714" s="94"/>
    </row>
    <row r="1715" spans="1:1">
      <c r="A1715" s="94"/>
    </row>
    <row r="1716" spans="1:1">
      <c r="A1716" s="94"/>
    </row>
    <row r="1717" spans="1:1">
      <c r="A1717" s="94"/>
    </row>
    <row r="1718" spans="1:1">
      <c r="A1718" s="94"/>
    </row>
    <row r="1719" spans="1:1">
      <c r="A1719" s="94"/>
    </row>
    <row r="1720" spans="1:1">
      <c r="A1720" s="94"/>
    </row>
    <row r="1721" spans="1:1">
      <c r="A1721" s="94"/>
    </row>
    <row r="1722" spans="1:1">
      <c r="A1722" s="94"/>
    </row>
    <row r="1723" spans="1:1">
      <c r="A1723" s="94"/>
    </row>
    <row r="1724" spans="1:1">
      <c r="A1724" s="94"/>
    </row>
    <row r="1725" spans="1:1">
      <c r="A1725" s="94"/>
    </row>
    <row r="1726" spans="1:1">
      <c r="A1726" s="94"/>
    </row>
    <row r="1727" spans="1:1">
      <c r="A1727" s="94"/>
    </row>
    <row r="1728" spans="1:1">
      <c r="A1728" s="94"/>
    </row>
    <row r="1729" spans="1:1">
      <c r="A1729" s="94"/>
    </row>
    <row r="1730" spans="1:1">
      <c r="A1730" s="94"/>
    </row>
    <row r="1731" spans="1:1">
      <c r="A1731" s="94"/>
    </row>
    <row r="1732" spans="1:1">
      <c r="A1732" s="94"/>
    </row>
    <row r="1733" spans="1:1">
      <c r="A1733" s="94"/>
    </row>
    <row r="1734" spans="1:1">
      <c r="A1734" s="94"/>
    </row>
    <row r="1735" spans="1:1">
      <c r="A1735" s="94"/>
    </row>
    <row r="1736" spans="1:1">
      <c r="A1736" s="94"/>
    </row>
    <row r="1737" spans="1:1">
      <c r="A1737" s="94"/>
    </row>
    <row r="1738" spans="1:1">
      <c r="A1738" s="94"/>
    </row>
    <row r="1739" spans="1:1">
      <c r="A1739" s="94"/>
    </row>
    <row r="1740" spans="1:1">
      <c r="A1740" s="94"/>
    </row>
    <row r="1741" spans="1:1">
      <c r="A1741" s="94"/>
    </row>
    <row r="1742" spans="1:1">
      <c r="A1742" s="94"/>
    </row>
    <row r="1743" spans="1:1">
      <c r="A1743" s="94"/>
    </row>
    <row r="1744" spans="1:1">
      <c r="A1744" s="94"/>
    </row>
    <row r="1745" spans="1:1">
      <c r="A1745" s="94"/>
    </row>
    <row r="1746" spans="1:1">
      <c r="A1746" s="94"/>
    </row>
    <row r="1747" spans="1:1">
      <c r="A1747" s="94"/>
    </row>
    <row r="1748" spans="1:1">
      <c r="A1748" s="94"/>
    </row>
    <row r="1749" spans="1:1">
      <c r="A1749" s="94"/>
    </row>
    <row r="1750" spans="1:1">
      <c r="A1750" s="94"/>
    </row>
    <row r="1751" spans="1:1">
      <c r="A1751" s="94"/>
    </row>
    <row r="1752" spans="1:1">
      <c r="A1752" s="94"/>
    </row>
    <row r="1753" spans="1:1">
      <c r="A1753" s="94"/>
    </row>
    <row r="1754" spans="1:1">
      <c r="A1754" s="94"/>
    </row>
    <row r="1755" spans="1:1">
      <c r="A1755" s="94"/>
    </row>
    <row r="1756" spans="1:1">
      <c r="A1756" s="94"/>
    </row>
    <row r="1757" spans="1:1">
      <c r="A1757" s="94"/>
    </row>
    <row r="1758" spans="1:1">
      <c r="A1758" s="94"/>
    </row>
    <row r="1759" spans="1:1">
      <c r="A1759" s="94"/>
    </row>
    <row r="1760" spans="1:1">
      <c r="A1760" s="94"/>
    </row>
    <row r="1761" spans="1:1">
      <c r="A1761" s="94"/>
    </row>
    <row r="1762" spans="1:1">
      <c r="A1762" s="94"/>
    </row>
    <row r="1763" spans="1:1">
      <c r="A1763" s="94"/>
    </row>
    <row r="1764" spans="1:1">
      <c r="A1764" s="94"/>
    </row>
    <row r="1765" spans="1:1">
      <c r="A1765" s="94"/>
    </row>
    <row r="1766" spans="1:1">
      <c r="A1766" s="94"/>
    </row>
    <row r="1767" spans="1:1">
      <c r="A1767" s="94"/>
    </row>
    <row r="1768" spans="1:1">
      <c r="A1768" s="94"/>
    </row>
    <row r="1769" spans="1:1">
      <c r="A1769" s="94"/>
    </row>
    <row r="1770" spans="1:1">
      <c r="A1770" s="94"/>
    </row>
    <row r="1771" spans="1:1">
      <c r="A1771" s="94"/>
    </row>
    <row r="1772" spans="1:1">
      <c r="A1772" s="94"/>
    </row>
    <row r="1773" spans="1:1">
      <c r="A1773" s="94"/>
    </row>
    <row r="1774" spans="1:1">
      <c r="A1774" s="94"/>
    </row>
    <row r="1775" spans="1:1">
      <c r="A1775" s="94"/>
    </row>
    <row r="1776" spans="1:1">
      <c r="A1776" s="94"/>
    </row>
    <row r="1777" spans="1:1">
      <c r="A1777" s="94"/>
    </row>
    <row r="1778" spans="1:1">
      <c r="A1778" s="94"/>
    </row>
  </sheetData>
  <mergeCells count="5">
    <mergeCell ref="B4:M4"/>
    <mergeCell ref="B5:M5"/>
    <mergeCell ref="B6:M6"/>
    <mergeCell ref="B7:M7"/>
    <mergeCell ref="B8:M8"/>
  </mergeCells>
  <phoneticPr fontId="0" type="noConversion"/>
  <printOptions horizontalCentered="1" verticalCentered="1"/>
  <pageMargins left="0" right="0" top="0.39370078740157483" bottom="0.19685039370078741" header="0" footer="0"/>
  <pageSetup scale="42" orientation="landscape" r:id="rId1"/>
  <headerFooter alignWithMargins="0">
    <oddFooter>&amp;CConservation International</oddFooter>
  </headerFooter>
  <ignoredErrors>
    <ignoredError sqref="C53" formula="1"/>
    <ignoredError sqref="C23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84"/>
  <sheetViews>
    <sheetView topLeftCell="A14" zoomScale="75" zoomScaleNormal="75" zoomScalePageLayoutView="75" workbookViewId="0">
      <selection activeCell="F18" sqref="F18"/>
    </sheetView>
  </sheetViews>
  <sheetFormatPr defaultColWidth="12.3046875" defaultRowHeight="14.5"/>
  <cols>
    <col min="1" max="1" width="40.69140625" style="111" customWidth="1"/>
    <col min="2" max="2" width="12" style="111" customWidth="1"/>
    <col min="3" max="5" width="14.4609375" style="111" customWidth="1"/>
    <col min="6" max="6" width="13.3046875" style="111" bestFit="1" customWidth="1"/>
    <col min="7" max="7" width="15" style="111" customWidth="1"/>
    <col min="8" max="8" width="7.3046875" style="141" customWidth="1"/>
    <col min="9" max="9" width="12.3046875" style="109" customWidth="1"/>
    <col min="10" max="10" width="14.69140625" style="110" customWidth="1"/>
    <col min="11" max="11" width="12.3046875" style="111" customWidth="1"/>
    <col min="12" max="12" width="13.3046875" style="111" bestFit="1" customWidth="1"/>
    <col min="13" max="13" width="16.4609375" style="111" bestFit="1" customWidth="1"/>
    <col min="14" max="14" width="12.3046875" style="111" customWidth="1"/>
    <col min="15" max="15" width="3" style="111" customWidth="1"/>
    <col min="16" max="16" width="9.84375" style="111" customWidth="1"/>
    <col min="17" max="16384" width="12.3046875" style="111"/>
  </cols>
  <sheetData>
    <row r="1" spans="1:16" ht="32.25" customHeight="1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6">
      <c r="A2" s="159"/>
      <c r="B2" s="159"/>
      <c r="C2" s="161"/>
      <c r="D2" s="161"/>
      <c r="E2" s="161"/>
      <c r="F2" s="161"/>
      <c r="G2" s="161"/>
      <c r="H2" s="196"/>
      <c r="I2" s="161"/>
      <c r="J2" s="197"/>
    </row>
    <row r="3" spans="1:16" ht="20">
      <c r="A3" s="439" t="s">
        <v>182</v>
      </c>
      <c r="B3" s="439"/>
      <c r="C3" s="439"/>
      <c r="D3" s="439"/>
      <c r="E3" s="439"/>
      <c r="F3" s="439"/>
      <c r="G3" s="439"/>
      <c r="H3" s="439"/>
      <c r="I3" s="439"/>
      <c r="J3" s="439"/>
    </row>
    <row r="4" spans="1:16" ht="17.5">
      <c r="A4" s="162"/>
      <c r="B4" s="159"/>
      <c r="C4" s="163"/>
      <c r="D4" s="163"/>
      <c r="E4" s="161"/>
      <c r="F4" s="161"/>
      <c r="G4" s="161"/>
      <c r="H4" s="196"/>
      <c r="I4" s="161"/>
      <c r="J4" s="197"/>
    </row>
    <row r="5" spans="1:16" ht="15.5">
      <c r="A5" s="213" t="s">
        <v>2</v>
      </c>
      <c r="B5" s="457" t="str">
        <f>'Resultado 1'!B5:E5</f>
        <v xml:space="preserve"> </v>
      </c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</row>
    <row r="6" spans="1:16" ht="15.5">
      <c r="A6" s="213" t="s">
        <v>4</v>
      </c>
      <c r="B6" s="457" t="str">
        <f>'Resultado 1'!B6:E6</f>
        <v xml:space="preserve"> </v>
      </c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</row>
    <row r="7" spans="1:16" ht="15.5">
      <c r="A7" s="213" t="s">
        <v>5</v>
      </c>
      <c r="B7" s="457" t="str">
        <f>'Resultado 1'!B7:E7</f>
        <v xml:space="preserve"> </v>
      </c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260"/>
      <c r="O7" s="260"/>
      <c r="P7" s="260"/>
    </row>
    <row r="8" spans="1:16" ht="15.5">
      <c r="A8" s="213" t="s">
        <v>6</v>
      </c>
      <c r="B8" s="457" t="str">
        <f>'Resultado 1'!B8:E8</f>
        <v xml:space="preserve"> </v>
      </c>
      <c r="C8" s="459"/>
      <c r="D8" s="459"/>
      <c r="E8" s="459"/>
      <c r="F8" s="458"/>
      <c r="G8" s="458"/>
      <c r="H8" s="458"/>
      <c r="I8" s="458"/>
      <c r="J8" s="458"/>
      <c r="K8" s="458"/>
      <c r="L8" s="458"/>
      <c r="M8" s="458"/>
    </row>
    <row r="9" spans="1:16" ht="15.5">
      <c r="A9" s="213" t="s">
        <v>7</v>
      </c>
      <c r="B9" s="457" t="str">
        <f>'Resultado 1'!B9:E9</f>
        <v xml:space="preserve"> </v>
      </c>
      <c r="C9" s="459"/>
      <c r="D9" s="459"/>
      <c r="E9" s="459"/>
      <c r="F9" s="458"/>
      <c r="G9" s="458"/>
      <c r="H9" s="458"/>
      <c r="I9" s="458"/>
      <c r="J9" s="458"/>
      <c r="K9" s="458"/>
      <c r="L9" s="458"/>
      <c r="M9" s="458"/>
    </row>
    <row r="10" spans="1:16" ht="15.5">
      <c r="A10" s="213"/>
      <c r="B10" s="213"/>
      <c r="C10" s="213"/>
      <c r="D10" s="213"/>
      <c r="E10" s="213"/>
      <c r="F10" s="213"/>
      <c r="G10" s="213"/>
      <c r="H10" s="196"/>
      <c r="I10" s="161"/>
      <c r="J10" s="197"/>
    </row>
    <row r="11" spans="1:16" ht="18">
      <c r="A11" s="214" t="s">
        <v>149</v>
      </c>
      <c r="B11" s="215" t="s">
        <v>150</v>
      </c>
      <c r="C11" s="216"/>
      <c r="D11" s="216"/>
      <c r="E11" s="216"/>
      <c r="F11" s="161"/>
      <c r="G11" s="161"/>
      <c r="H11" s="161"/>
      <c r="I11" s="161"/>
      <c r="J11" s="197"/>
    </row>
    <row r="12" spans="1:16" ht="18">
      <c r="A12" s="214" t="s">
        <v>151</v>
      </c>
      <c r="B12" s="215" t="s">
        <v>150</v>
      </c>
      <c r="C12" s="163"/>
      <c r="D12" s="163"/>
      <c r="E12" s="163"/>
      <c r="F12" s="163"/>
      <c r="G12" s="163"/>
      <c r="H12" s="200"/>
      <c r="I12" s="161"/>
      <c r="J12" s="197"/>
    </row>
    <row r="13" spans="1:16" ht="18">
      <c r="A13" s="339" t="s">
        <v>152</v>
      </c>
      <c r="B13" s="215" t="s">
        <v>150</v>
      </c>
      <c r="C13" s="163"/>
      <c r="D13" s="163"/>
      <c r="E13" s="163"/>
      <c r="F13" s="163"/>
      <c r="G13" s="163"/>
      <c r="H13" s="200"/>
      <c r="I13" s="161"/>
      <c r="J13" s="197"/>
    </row>
    <row r="15" spans="1:16" s="153" customFormat="1" ht="46.5">
      <c r="A15" s="167" t="s">
        <v>22</v>
      </c>
      <c r="B15" s="150"/>
      <c r="C15" s="219" t="s">
        <v>183</v>
      </c>
      <c r="D15" s="219" t="s">
        <v>184</v>
      </c>
      <c r="E15" s="217" t="s">
        <v>185</v>
      </c>
      <c r="F15" s="217" t="s">
        <v>186</v>
      </c>
      <c r="G15" s="217" t="s">
        <v>187</v>
      </c>
      <c r="H15" s="218" t="s">
        <v>188</v>
      </c>
      <c r="I15" s="219" t="s">
        <v>189</v>
      </c>
      <c r="J15" s="219" t="s">
        <v>190</v>
      </c>
      <c r="K15" s="217" t="s">
        <v>191</v>
      </c>
      <c r="L15" s="217" t="s">
        <v>192</v>
      </c>
      <c r="M15" s="217" t="s">
        <v>193</v>
      </c>
      <c r="N15" s="219" t="s">
        <v>194</v>
      </c>
      <c r="O15" s="151"/>
      <c r="P15" s="152" t="s">
        <v>188</v>
      </c>
    </row>
    <row r="16" spans="1:16">
      <c r="A16" s="171"/>
      <c r="B16" s="117"/>
      <c r="C16" s="170"/>
      <c r="D16" s="170"/>
      <c r="E16" s="113"/>
      <c r="F16" s="113"/>
      <c r="G16" s="113"/>
      <c r="H16" s="116"/>
      <c r="I16" s="161"/>
      <c r="J16" s="197"/>
      <c r="N16" s="163"/>
    </row>
    <row r="17" spans="1:16" ht="15.75" customHeight="1">
      <c r="A17" s="118" t="s">
        <v>23</v>
      </c>
      <c r="B17" s="118"/>
      <c r="C17" s="170"/>
      <c r="D17" s="170"/>
      <c r="E17" s="113"/>
      <c r="F17" s="113"/>
      <c r="G17" s="113"/>
      <c r="H17" s="116"/>
      <c r="I17" s="161"/>
      <c r="J17" s="197"/>
      <c r="N17" s="163"/>
    </row>
    <row r="18" spans="1:16" ht="14">
      <c r="A18" s="119" t="s">
        <v>24</v>
      </c>
      <c r="B18" s="119"/>
      <c r="C18" s="172">
        <v>0</v>
      </c>
      <c r="D18" s="172">
        <v>0</v>
      </c>
      <c r="E18" s="120">
        <f>C18+D18</f>
        <v>0</v>
      </c>
      <c r="F18" s="120">
        <f>'Resultado 1'!H15</f>
        <v>0</v>
      </c>
      <c r="G18" s="120">
        <f>F18-E18</f>
        <v>0</v>
      </c>
      <c r="H18" s="122"/>
      <c r="I18" s="172">
        <v>0</v>
      </c>
      <c r="J18" s="172">
        <v>0</v>
      </c>
      <c r="K18" s="120">
        <f>I18+J18</f>
        <v>0</v>
      </c>
      <c r="L18" s="120">
        <f>'Resultado 1'!J15</f>
        <v>0</v>
      </c>
      <c r="M18" s="120">
        <f>L18-K18</f>
        <v>0</v>
      </c>
      <c r="N18" s="172">
        <v>0</v>
      </c>
      <c r="P18" s="120">
        <f>+L18-M18</f>
        <v>0</v>
      </c>
    </row>
    <row r="19" spans="1:16" ht="14">
      <c r="A19" s="119" t="s">
        <v>25</v>
      </c>
      <c r="B19" s="124"/>
      <c r="C19" s="172">
        <v>0</v>
      </c>
      <c r="D19" s="172">
        <v>0</v>
      </c>
      <c r="E19" s="120">
        <f>C19+D19</f>
        <v>0</v>
      </c>
      <c r="F19" s="120">
        <f>'Resultado 1'!H16</f>
        <v>0</v>
      </c>
      <c r="G19" s="120">
        <f>F19-E19</f>
        <v>0</v>
      </c>
      <c r="H19" s="122"/>
      <c r="I19" s="172">
        <v>0</v>
      </c>
      <c r="J19" s="172">
        <v>0</v>
      </c>
      <c r="K19" s="120">
        <f>I19+J19</f>
        <v>0</v>
      </c>
      <c r="L19" s="120">
        <f>'Resultado 1'!J16</f>
        <v>0</v>
      </c>
      <c r="M19" s="120">
        <f>L19-K19</f>
        <v>0</v>
      </c>
      <c r="N19" s="172">
        <v>0</v>
      </c>
      <c r="P19" s="120">
        <f t="shared" ref="P19:P20" si="0">+L19-M19</f>
        <v>0</v>
      </c>
    </row>
    <row r="20" spans="1:16" ht="14">
      <c r="A20" s="119" t="s">
        <v>26</v>
      </c>
      <c r="B20" s="124"/>
      <c r="C20" s="172">
        <v>0</v>
      </c>
      <c r="D20" s="172">
        <v>0</v>
      </c>
      <c r="E20" s="120">
        <f>C20+D20</f>
        <v>0</v>
      </c>
      <c r="F20" s="120">
        <f>'Resultado 1'!H17</f>
        <v>0</v>
      </c>
      <c r="G20" s="120">
        <f>F20-E20</f>
        <v>0</v>
      </c>
      <c r="H20" s="122"/>
      <c r="I20" s="172">
        <v>0</v>
      </c>
      <c r="J20" s="172">
        <v>0</v>
      </c>
      <c r="K20" s="120">
        <f>I20+J20</f>
        <v>0</v>
      </c>
      <c r="L20" s="120">
        <f>'Resultado 1'!J17</f>
        <v>0</v>
      </c>
      <c r="M20" s="120">
        <f>L20-K20</f>
        <v>0</v>
      </c>
      <c r="N20" s="172">
        <v>0</v>
      </c>
      <c r="P20" s="120">
        <f t="shared" si="0"/>
        <v>0</v>
      </c>
    </row>
    <row r="21" spans="1:16">
      <c r="A21" s="135" t="s">
        <v>27</v>
      </c>
      <c r="B21" s="126"/>
      <c r="C21" s="143">
        <f>SUM(C18:C20)</f>
        <v>0</v>
      </c>
      <c r="D21" s="143">
        <f>SUM(D18:D20)</f>
        <v>0</v>
      </c>
      <c r="E21" s="143">
        <f>SUM(E18:E20)</f>
        <v>0</v>
      </c>
      <c r="F21" s="136">
        <f>SUM(F18:F20)</f>
        <v>0</v>
      </c>
      <c r="G21" s="143">
        <f>SUM(G18:G20)</f>
        <v>0</v>
      </c>
      <c r="H21" s="143">
        <f>F21-C21-D21-G21</f>
        <v>0</v>
      </c>
      <c r="I21" s="143">
        <f>SUM(I18:I20)</f>
        <v>0</v>
      </c>
      <c r="J21" s="143">
        <f t="shared" ref="J21:P21" si="1">SUM(J18:J20)</f>
        <v>0</v>
      </c>
      <c r="K21" s="143">
        <f t="shared" si="1"/>
        <v>0</v>
      </c>
      <c r="L21" s="136">
        <f>SUM(L18:L20)</f>
        <v>0</v>
      </c>
      <c r="M21" s="143">
        <f t="shared" si="1"/>
        <v>0</v>
      </c>
      <c r="N21" s="143">
        <f>SUM(N18:N20)</f>
        <v>0</v>
      </c>
      <c r="P21" s="143">
        <f t="shared" si="1"/>
        <v>0</v>
      </c>
    </row>
    <row r="22" spans="1:16">
      <c r="A22" s="174"/>
      <c r="B22" s="127"/>
      <c r="C22" s="176"/>
      <c r="D22" s="176"/>
      <c r="E22" s="194"/>
      <c r="F22" s="194"/>
      <c r="G22" s="194"/>
      <c r="H22" s="194"/>
      <c r="I22" s="176"/>
      <c r="J22" s="199"/>
      <c r="N22" s="163"/>
    </row>
    <row r="23" spans="1:16">
      <c r="A23" s="145" t="s">
        <v>28</v>
      </c>
      <c r="B23" s="127"/>
      <c r="C23" s="177"/>
      <c r="D23" s="177"/>
      <c r="E23" s="120"/>
      <c r="F23" s="120"/>
      <c r="G23" s="120"/>
      <c r="H23" s="122"/>
      <c r="I23" s="177"/>
      <c r="J23" s="197"/>
      <c r="N23" s="163"/>
    </row>
    <row r="24" spans="1:16">
      <c r="A24" s="124"/>
      <c r="B24" s="130"/>
      <c r="C24" s="179"/>
      <c r="D24" s="179"/>
      <c r="E24" s="109"/>
      <c r="F24" s="109"/>
      <c r="G24" s="109"/>
      <c r="H24" s="132"/>
      <c r="I24" s="177"/>
      <c r="J24" s="197"/>
      <c r="N24" s="163"/>
    </row>
    <row r="25" spans="1:16" ht="14">
      <c r="A25" s="118" t="s">
        <v>29</v>
      </c>
      <c r="B25" s="124"/>
      <c r="C25" s="172"/>
      <c r="D25" s="172"/>
      <c r="E25" s="120"/>
      <c r="F25" s="120"/>
      <c r="G25" s="120"/>
      <c r="H25" s="122"/>
      <c r="I25" s="172"/>
      <c r="J25" s="172"/>
      <c r="K25" s="120"/>
      <c r="L25" s="120"/>
      <c r="M25" s="120"/>
      <c r="N25" s="172"/>
      <c r="P25" s="120"/>
    </row>
    <row r="26" spans="1:16" ht="14">
      <c r="A26" s="119" t="s">
        <v>30</v>
      </c>
      <c r="B26" s="118"/>
      <c r="C26" s="172">
        <v>0</v>
      </c>
      <c r="D26" s="172">
        <v>0</v>
      </c>
      <c r="E26" s="120">
        <f t="shared" ref="E26:E29" si="2">C26+D26</f>
        <v>0</v>
      </c>
      <c r="F26" s="120">
        <f>'Resultado 1'!H23</f>
        <v>0</v>
      </c>
      <c r="G26" s="120">
        <f t="shared" ref="G26:G29" si="3">F26-E26</f>
        <v>0</v>
      </c>
      <c r="H26" s="122"/>
      <c r="I26" s="172">
        <v>0</v>
      </c>
      <c r="J26" s="172">
        <v>0</v>
      </c>
      <c r="K26" s="120">
        <f t="shared" ref="K26:K29" si="4">I26+J26</f>
        <v>0</v>
      </c>
      <c r="L26" s="120">
        <f>+'Resultado 1'!J23</f>
        <v>0</v>
      </c>
      <c r="M26" s="120">
        <f t="shared" ref="M26:M29" si="5">L26-K26</f>
        <v>0</v>
      </c>
      <c r="N26" s="172">
        <v>0</v>
      </c>
      <c r="P26" s="120">
        <f t="shared" ref="P26:P29" si="6">+L26-M26</f>
        <v>0</v>
      </c>
    </row>
    <row r="27" spans="1:16" ht="14">
      <c r="A27" s="119"/>
      <c r="B27" s="124"/>
      <c r="C27" s="172">
        <v>0</v>
      </c>
      <c r="D27" s="172">
        <v>0</v>
      </c>
      <c r="E27" s="120">
        <f t="shared" si="2"/>
        <v>0</v>
      </c>
      <c r="F27" s="120">
        <f>'Resultado 1'!H24</f>
        <v>0</v>
      </c>
      <c r="G27" s="120">
        <f t="shared" si="3"/>
        <v>0</v>
      </c>
      <c r="H27" s="122"/>
      <c r="I27" s="172">
        <v>0</v>
      </c>
      <c r="J27" s="172">
        <v>0</v>
      </c>
      <c r="K27" s="120">
        <f t="shared" si="4"/>
        <v>0</v>
      </c>
      <c r="L27" s="120">
        <f>+'Resultado 1'!J24</f>
        <v>0</v>
      </c>
      <c r="M27" s="120">
        <f t="shared" si="5"/>
        <v>0</v>
      </c>
      <c r="N27" s="172">
        <v>0</v>
      </c>
      <c r="P27" s="120">
        <f t="shared" si="6"/>
        <v>0</v>
      </c>
    </row>
    <row r="28" spans="1:16" ht="14">
      <c r="A28" s="119" t="s">
        <v>31</v>
      </c>
      <c r="B28" s="133"/>
      <c r="C28" s="172">
        <v>0</v>
      </c>
      <c r="D28" s="172">
        <v>0</v>
      </c>
      <c r="E28" s="120">
        <f t="shared" si="2"/>
        <v>0</v>
      </c>
      <c r="F28" s="120">
        <f>'Resultado 1'!H25</f>
        <v>0</v>
      </c>
      <c r="G28" s="120">
        <f t="shared" si="3"/>
        <v>0</v>
      </c>
      <c r="H28" s="122"/>
      <c r="I28" s="172">
        <v>0</v>
      </c>
      <c r="J28" s="172">
        <v>0</v>
      </c>
      <c r="K28" s="120">
        <f t="shared" si="4"/>
        <v>0</v>
      </c>
      <c r="L28" s="120">
        <f>+'Resultado 1'!J25</f>
        <v>0</v>
      </c>
      <c r="M28" s="120">
        <f t="shared" si="5"/>
        <v>0</v>
      </c>
      <c r="N28" s="172">
        <v>0</v>
      </c>
      <c r="P28" s="120">
        <f t="shared" si="6"/>
        <v>0</v>
      </c>
    </row>
    <row r="29" spans="1:16" ht="14">
      <c r="A29" s="119" t="s">
        <v>32</v>
      </c>
      <c r="B29" s="119"/>
      <c r="C29" s="172">
        <v>0</v>
      </c>
      <c r="D29" s="172">
        <v>0</v>
      </c>
      <c r="E29" s="120">
        <f t="shared" si="2"/>
        <v>0</v>
      </c>
      <c r="F29" s="120">
        <f>'Resultado 1'!H26</f>
        <v>0</v>
      </c>
      <c r="G29" s="120">
        <f t="shared" si="3"/>
        <v>0</v>
      </c>
      <c r="H29" s="122"/>
      <c r="I29" s="172">
        <v>0</v>
      </c>
      <c r="J29" s="172">
        <v>0</v>
      </c>
      <c r="K29" s="120">
        <f t="shared" si="4"/>
        <v>0</v>
      </c>
      <c r="L29" s="120">
        <f>+'Resultado 1'!J26</f>
        <v>0</v>
      </c>
      <c r="M29" s="120">
        <f t="shared" si="5"/>
        <v>0</v>
      </c>
      <c r="N29" s="172">
        <v>0</v>
      </c>
      <c r="P29" s="120">
        <f t="shared" si="6"/>
        <v>0</v>
      </c>
    </row>
    <row r="30" spans="1:16" ht="14">
      <c r="A30" s="135" t="s">
        <v>33</v>
      </c>
      <c r="B30" s="124"/>
      <c r="C30" s="136">
        <f>SUM(C25:C29)</f>
        <v>0</v>
      </c>
      <c r="D30" s="136">
        <f>SUM(D25:D29)</f>
        <v>0</v>
      </c>
      <c r="E30" s="136">
        <f>SUM(E25:E29)</f>
        <v>0</v>
      </c>
      <c r="F30" s="136">
        <f>SUM(F26:F29)</f>
        <v>0</v>
      </c>
      <c r="G30" s="136">
        <f>SUM(G25:G29)</f>
        <v>0</v>
      </c>
      <c r="H30" s="143">
        <f>F30-C30-D30-G30</f>
        <v>0</v>
      </c>
      <c r="I30" s="136">
        <f>SUM(I25:I29)</f>
        <v>0</v>
      </c>
      <c r="J30" s="136">
        <f t="shared" ref="J30:K30" si="7">SUM(J25:J29)</f>
        <v>0</v>
      </c>
      <c r="K30" s="136">
        <f t="shared" si="7"/>
        <v>0</v>
      </c>
      <c r="L30" s="136">
        <f t="shared" ref="L30" si="8">SUM(L26:L29)</f>
        <v>0</v>
      </c>
      <c r="M30" s="136">
        <f>SUM(M25:M29)</f>
        <v>0</v>
      </c>
      <c r="N30" s="136">
        <f t="shared" ref="N30" si="9">SUM(N25:N29)</f>
        <v>0</v>
      </c>
      <c r="P30" s="136">
        <f ca="1">SUM(P25:P30)</f>
        <v>0</v>
      </c>
    </row>
    <row r="31" spans="1:16" ht="14">
      <c r="A31" s="174"/>
      <c r="B31" s="119"/>
      <c r="H31" s="111"/>
      <c r="I31" s="111"/>
      <c r="J31" s="111"/>
    </row>
    <row r="32" spans="1:16" ht="14">
      <c r="A32" s="145" t="s">
        <v>34</v>
      </c>
      <c r="B32" s="119"/>
      <c r="H32" s="111"/>
      <c r="I32" s="111"/>
      <c r="J32" s="111"/>
    </row>
    <row r="33" spans="1:16">
      <c r="A33" s="137"/>
      <c r="B33" s="127"/>
      <c r="C33" s="177"/>
      <c r="D33" s="177"/>
      <c r="E33" s="120"/>
      <c r="F33" s="120"/>
      <c r="G33" s="120"/>
      <c r="H33" s="122"/>
      <c r="I33" s="177"/>
      <c r="J33" s="197"/>
      <c r="N33" s="163"/>
    </row>
    <row r="34" spans="1:16" ht="14">
      <c r="A34" s="119" t="s">
        <v>35</v>
      </c>
      <c r="B34" s="127"/>
      <c r="C34" s="172">
        <v>0</v>
      </c>
      <c r="D34" s="172">
        <v>0</v>
      </c>
      <c r="E34" s="120">
        <f>C34+D34</f>
        <v>0</v>
      </c>
      <c r="F34" s="120">
        <f>+'Resultado 1'!H31</f>
        <v>0</v>
      </c>
      <c r="G34" s="120">
        <f t="shared" ref="G34" si="10">F34-E34</f>
        <v>0</v>
      </c>
      <c r="H34" s="122"/>
      <c r="I34" s="172">
        <v>0</v>
      </c>
      <c r="J34" s="172">
        <v>0</v>
      </c>
      <c r="K34" s="120">
        <f>I34+J34</f>
        <v>0</v>
      </c>
      <c r="L34" s="120">
        <f>+'Resultado 1'!H31</f>
        <v>0</v>
      </c>
      <c r="M34" s="120">
        <f>L34-K34</f>
        <v>0</v>
      </c>
      <c r="N34" s="172">
        <v>0</v>
      </c>
      <c r="P34" s="120">
        <f t="shared" ref="P34" si="11">+L34-M34</f>
        <v>0</v>
      </c>
    </row>
    <row r="35" spans="1:16" ht="14">
      <c r="A35" s="135" t="s">
        <v>36</v>
      </c>
      <c r="B35" s="130"/>
      <c r="C35" s="136">
        <f>SUM(C34:C34)</f>
        <v>0</v>
      </c>
      <c r="D35" s="136">
        <f>SUM(D34:D34)</f>
        <v>0</v>
      </c>
      <c r="E35" s="136">
        <f>SUM(E34:E34)</f>
        <v>0</v>
      </c>
      <c r="F35" s="136">
        <f>SUM(F34:F34)</f>
        <v>0</v>
      </c>
      <c r="G35" s="136">
        <f>SUM(G34:G34)</f>
        <v>0</v>
      </c>
      <c r="H35" s="143">
        <f>F35-C35-D35-G35</f>
        <v>0</v>
      </c>
      <c r="I35" s="136">
        <f t="shared" ref="I35:N35" si="12">SUM(I34:I34)</f>
        <v>0</v>
      </c>
      <c r="J35" s="136">
        <f t="shared" si="12"/>
        <v>0</v>
      </c>
      <c r="K35" s="136">
        <f t="shared" si="12"/>
        <v>0</v>
      </c>
      <c r="L35" s="136">
        <f>SUM(L34:L34)</f>
        <v>0</v>
      </c>
      <c r="M35" s="136">
        <f t="shared" si="12"/>
        <v>0</v>
      </c>
      <c r="N35" s="136">
        <f t="shared" si="12"/>
        <v>0</v>
      </c>
      <c r="P35" s="136">
        <f>SUM(P34:P34)</f>
        <v>0</v>
      </c>
    </row>
    <row r="36" spans="1:16">
      <c r="A36" s="135"/>
      <c r="B36" s="119"/>
      <c r="C36" s="177"/>
      <c r="D36" s="177"/>
      <c r="E36" s="120"/>
      <c r="F36" s="120"/>
      <c r="G36" s="120"/>
      <c r="H36" s="122"/>
      <c r="I36" s="177"/>
      <c r="J36" s="197"/>
      <c r="N36" s="163"/>
    </row>
    <row r="37" spans="1:16">
      <c r="A37" s="145" t="s">
        <v>37</v>
      </c>
      <c r="B37" s="118"/>
      <c r="C37" s="177"/>
      <c r="D37" s="177"/>
      <c r="E37" s="120"/>
      <c r="F37" s="120"/>
      <c r="G37" s="120"/>
      <c r="H37" s="122"/>
      <c r="I37" s="177"/>
      <c r="J37" s="197"/>
      <c r="N37" s="163"/>
    </row>
    <row r="38" spans="1:16">
      <c r="A38" s="267"/>
      <c r="B38" s="118"/>
      <c r="C38" s="177"/>
      <c r="D38" s="177"/>
      <c r="E38" s="120"/>
      <c r="F38" s="120"/>
      <c r="G38" s="120"/>
      <c r="H38" s="122"/>
      <c r="I38" s="177"/>
      <c r="J38" s="197"/>
      <c r="N38" s="163"/>
    </row>
    <row r="39" spans="1:16">
      <c r="A39" s="178" t="s">
        <v>38</v>
      </c>
      <c r="B39" s="119"/>
      <c r="C39" s="172">
        <v>0</v>
      </c>
      <c r="D39" s="172">
        <v>0</v>
      </c>
      <c r="E39" s="120">
        <f>C39+D39</f>
        <v>0</v>
      </c>
      <c r="F39" s="120">
        <f>'Resultado 1'!H35</f>
        <v>0</v>
      </c>
      <c r="G39" s="120">
        <f>F39-E39</f>
        <v>0</v>
      </c>
      <c r="H39" s="122"/>
      <c r="I39" s="172">
        <v>0</v>
      </c>
      <c r="J39" s="172">
        <v>0</v>
      </c>
      <c r="K39" s="120">
        <f>I39+J39</f>
        <v>0</v>
      </c>
      <c r="L39" s="120">
        <f>+'Resultado 1'!J35</f>
        <v>0</v>
      </c>
      <c r="M39" s="120">
        <f>L39-K39</f>
        <v>0</v>
      </c>
      <c r="N39" s="221">
        <v>0</v>
      </c>
      <c r="P39" s="120">
        <f t="shared" ref="P39:P42" si="13">+L39-M39</f>
        <v>0</v>
      </c>
    </row>
    <row r="40" spans="1:16">
      <c r="A40" s="119" t="s">
        <v>39</v>
      </c>
      <c r="B40" s="119"/>
      <c r="C40" s="172">
        <v>0</v>
      </c>
      <c r="D40" s="172">
        <v>0</v>
      </c>
      <c r="E40" s="120">
        <f>C40+D40</f>
        <v>0</v>
      </c>
      <c r="F40" s="120">
        <f>'Resultado 1'!H36</f>
        <v>0</v>
      </c>
      <c r="G40" s="120">
        <f>F40-E40</f>
        <v>0</v>
      </c>
      <c r="H40" s="122"/>
      <c r="I40" s="172">
        <v>0</v>
      </c>
      <c r="J40" s="172">
        <v>0</v>
      </c>
      <c r="K40" s="120">
        <f>I40+J40</f>
        <v>0</v>
      </c>
      <c r="L40" s="120">
        <f>+'Resultado 1'!J36</f>
        <v>0</v>
      </c>
      <c r="M40" s="120">
        <f>L40-K40</f>
        <v>0</v>
      </c>
      <c r="N40" s="221">
        <v>0</v>
      </c>
      <c r="P40" s="120">
        <f t="shared" si="13"/>
        <v>0</v>
      </c>
    </row>
    <row r="41" spans="1:16">
      <c r="A41" s="119" t="s">
        <v>40</v>
      </c>
      <c r="B41" s="119"/>
      <c r="C41" s="172">
        <v>0</v>
      </c>
      <c r="D41" s="172">
        <v>0</v>
      </c>
      <c r="E41" s="120">
        <f>C41+D41</f>
        <v>0</v>
      </c>
      <c r="F41" s="120">
        <f>'Resultado 1'!H37</f>
        <v>0</v>
      </c>
      <c r="G41" s="120">
        <f>F41-E41</f>
        <v>0</v>
      </c>
      <c r="H41" s="122"/>
      <c r="I41" s="172">
        <v>0</v>
      </c>
      <c r="J41" s="172">
        <v>0</v>
      </c>
      <c r="K41" s="120">
        <f>I41+J41</f>
        <v>0</v>
      </c>
      <c r="L41" s="120">
        <f>+'Resultado 1'!J37</f>
        <v>0</v>
      </c>
      <c r="M41" s="120">
        <f>L41-K41</f>
        <v>0</v>
      </c>
      <c r="N41" s="221">
        <v>0</v>
      </c>
      <c r="P41" s="120">
        <f t="shared" si="13"/>
        <v>0</v>
      </c>
    </row>
    <row r="42" spans="1:16">
      <c r="A42" s="119" t="s">
        <v>41</v>
      </c>
      <c r="B42" s="118"/>
      <c r="C42" s="172">
        <v>0</v>
      </c>
      <c r="D42" s="172">
        <v>0</v>
      </c>
      <c r="E42" s="120">
        <f>C42+D42</f>
        <v>0</v>
      </c>
      <c r="F42" s="120">
        <f>'Resultado 1'!H38</f>
        <v>0</v>
      </c>
      <c r="G42" s="120">
        <f>F42-E42</f>
        <v>0</v>
      </c>
      <c r="H42" s="122"/>
      <c r="I42" s="172">
        <v>0</v>
      </c>
      <c r="J42" s="172">
        <v>0</v>
      </c>
      <c r="K42" s="120">
        <f>I42+J42</f>
        <v>0</v>
      </c>
      <c r="L42" s="120">
        <f>+'Resultado 1'!J38</f>
        <v>0</v>
      </c>
      <c r="M42" s="120">
        <f>L42-K42</f>
        <v>0</v>
      </c>
      <c r="N42" s="221">
        <v>0</v>
      </c>
      <c r="P42" s="120">
        <f t="shared" si="13"/>
        <v>0</v>
      </c>
    </row>
    <row r="43" spans="1:16" ht="14">
      <c r="A43" s="135" t="s">
        <v>42</v>
      </c>
      <c r="B43" s="119"/>
      <c r="C43" s="136">
        <f>SUM(C39:C42)</f>
        <v>0</v>
      </c>
      <c r="D43" s="136">
        <f>SUM(D39:D42)</f>
        <v>0</v>
      </c>
      <c r="E43" s="136">
        <f t="shared" ref="E43:G43" si="14">SUM(E40:E42)</f>
        <v>0</v>
      </c>
      <c r="F43" s="136">
        <f t="shared" si="14"/>
        <v>0</v>
      </c>
      <c r="G43" s="136">
        <f t="shared" si="14"/>
        <v>0</v>
      </c>
      <c r="H43" s="143">
        <f>F43-C43-D43-G43</f>
        <v>0</v>
      </c>
      <c r="I43" s="136">
        <f>SUM(I39:I42)</f>
        <v>0</v>
      </c>
      <c r="J43" s="136">
        <f>SUM(J39:J42)</f>
        <v>0</v>
      </c>
      <c r="K43" s="136">
        <f>SUM(K39:K42)</f>
        <v>0</v>
      </c>
      <c r="L43" s="136">
        <f t="shared" ref="L43:M43" si="15">SUM(L39:L42)</f>
        <v>0</v>
      </c>
      <c r="M43" s="136">
        <f t="shared" si="15"/>
        <v>0</v>
      </c>
      <c r="N43" s="136">
        <f>SUM(N39:N42)</f>
        <v>0</v>
      </c>
      <c r="P43" s="136">
        <f>SUM(P40:P42)</f>
        <v>0</v>
      </c>
    </row>
    <row r="44" spans="1:16" ht="14">
      <c r="A44" s="174"/>
      <c r="B44" s="119"/>
      <c r="H44" s="111"/>
      <c r="I44" s="111"/>
      <c r="J44" s="111"/>
      <c r="L44" s="128"/>
    </row>
    <row r="45" spans="1:16">
      <c r="A45" s="145" t="s">
        <v>43</v>
      </c>
      <c r="B45" s="124"/>
      <c r="H45" s="111"/>
      <c r="I45" s="111"/>
      <c r="J45" s="111"/>
      <c r="L45" s="110"/>
    </row>
    <row r="46" spans="1:16">
      <c r="A46" s="119"/>
      <c r="B46" s="118"/>
      <c r="H46" s="111"/>
      <c r="I46" s="111"/>
      <c r="J46" s="111"/>
      <c r="L46" s="110"/>
    </row>
    <row r="47" spans="1:16">
      <c r="A47" s="119" t="s">
        <v>44</v>
      </c>
      <c r="B47" s="119"/>
      <c r="C47" s="172">
        <v>0</v>
      </c>
      <c r="D47" s="172">
        <v>0</v>
      </c>
      <c r="E47" s="120">
        <f>C47+D47</f>
        <v>0</v>
      </c>
      <c r="F47" s="120">
        <f>'Resultado 1'!H43</f>
        <v>0</v>
      </c>
      <c r="G47" s="120">
        <f>F47-E47</f>
        <v>0</v>
      </c>
      <c r="H47" s="122"/>
      <c r="I47" s="172">
        <v>0</v>
      </c>
      <c r="J47" s="172">
        <v>0</v>
      </c>
      <c r="K47" s="120">
        <f>I47+J47</f>
        <v>0</v>
      </c>
      <c r="L47" s="120">
        <f>+'Resultado 1'!J43</f>
        <v>0</v>
      </c>
      <c r="M47" s="120">
        <f>L47-K47</f>
        <v>0</v>
      </c>
      <c r="N47" s="221">
        <v>0</v>
      </c>
      <c r="P47" s="120">
        <f t="shared" ref="P47:P49" si="16">+L47-M47</f>
        <v>0</v>
      </c>
    </row>
    <row r="48" spans="1:16">
      <c r="A48" s="119" t="s">
        <v>45</v>
      </c>
      <c r="B48" s="127"/>
      <c r="C48" s="172">
        <v>0</v>
      </c>
      <c r="D48" s="172">
        <v>0</v>
      </c>
      <c r="E48" s="120">
        <f>C48+D48</f>
        <v>0</v>
      </c>
      <c r="F48" s="120">
        <f>'Resultado 1'!H44</f>
        <v>0</v>
      </c>
      <c r="G48" s="120">
        <f>F48-E48</f>
        <v>0</v>
      </c>
      <c r="H48" s="122"/>
      <c r="I48" s="172">
        <v>0</v>
      </c>
      <c r="J48" s="172">
        <v>0</v>
      </c>
      <c r="K48" s="120">
        <f>I48+J48</f>
        <v>0</v>
      </c>
      <c r="L48" s="120">
        <f>+'Resultado 1'!J44</f>
        <v>0</v>
      </c>
      <c r="M48" s="120">
        <f>L48-K48</f>
        <v>0</v>
      </c>
      <c r="N48" s="221">
        <v>0</v>
      </c>
      <c r="P48" s="120">
        <f t="shared" si="16"/>
        <v>0</v>
      </c>
    </row>
    <row r="49" spans="1:16" ht="17">
      <c r="A49" s="119" t="s">
        <v>46</v>
      </c>
      <c r="B49" s="130"/>
      <c r="C49" s="172">
        <v>0</v>
      </c>
      <c r="D49" s="172">
        <v>0</v>
      </c>
      <c r="E49" s="120">
        <f>C49+D49</f>
        <v>0</v>
      </c>
      <c r="F49" s="120">
        <f>'Resultado 1'!H45</f>
        <v>0</v>
      </c>
      <c r="G49" s="120">
        <f>F49-E49</f>
        <v>0</v>
      </c>
      <c r="H49" s="134"/>
      <c r="I49" s="220">
        <v>0</v>
      </c>
      <c r="J49" s="220">
        <v>0</v>
      </c>
      <c r="K49" s="120">
        <f>I49+J49</f>
        <v>0</v>
      </c>
      <c r="L49" s="120">
        <f>+'Resultado 1'!J45</f>
        <v>0</v>
      </c>
      <c r="M49" s="120">
        <f>L49-K49</f>
        <v>0</v>
      </c>
      <c r="N49" s="221">
        <v>0</v>
      </c>
      <c r="P49" s="120">
        <f t="shared" si="16"/>
        <v>0</v>
      </c>
    </row>
    <row r="50" spans="1:16" ht="14">
      <c r="A50" s="135" t="s">
        <v>47</v>
      </c>
      <c r="B50" s="119"/>
      <c r="C50" s="136">
        <f>SUM(C47:C49)</f>
        <v>0</v>
      </c>
      <c r="D50" s="136">
        <f>SUM(D47:D49)</f>
        <v>0</v>
      </c>
      <c r="E50" s="136">
        <f t="shared" ref="E50:J50" si="17">SUM(E47:E49)</f>
        <v>0</v>
      </c>
      <c r="F50" s="136">
        <f t="shared" si="17"/>
        <v>0</v>
      </c>
      <c r="G50" s="136">
        <f t="shared" si="17"/>
        <v>0</v>
      </c>
      <c r="H50" s="143">
        <f>F50-C50-D50-G50</f>
        <v>0</v>
      </c>
      <c r="I50" s="136">
        <f t="shared" si="17"/>
        <v>0</v>
      </c>
      <c r="J50" s="136">
        <f t="shared" si="17"/>
        <v>0</v>
      </c>
      <c r="K50" s="136">
        <f>SUM(K47:K49)</f>
        <v>0</v>
      </c>
      <c r="L50" s="136">
        <f t="shared" ref="L50" si="18">SUM(L47:L49)</f>
        <v>0</v>
      </c>
      <c r="M50" s="136">
        <f>SUM(M47:M49)</f>
        <v>0</v>
      </c>
      <c r="N50" s="136">
        <f>SUM(N47:N49)</f>
        <v>0</v>
      </c>
      <c r="P50" s="136">
        <f>SUM(P47:P49)</f>
        <v>0</v>
      </c>
    </row>
    <row r="51" spans="1:16">
      <c r="A51" s="174"/>
      <c r="B51" s="119"/>
      <c r="L51" s="110"/>
    </row>
    <row r="52" spans="1:16">
      <c r="A52" s="183" t="s">
        <v>48</v>
      </c>
      <c r="B52" s="119"/>
      <c r="L52" s="110"/>
    </row>
    <row r="53" spans="1:16">
      <c r="A53" s="118"/>
      <c r="B53" s="119"/>
      <c r="L53" s="110"/>
    </row>
    <row r="54" spans="1:16">
      <c r="A54" s="119" t="s">
        <v>49</v>
      </c>
      <c r="B54" s="135"/>
      <c r="C54" s="172">
        <v>0</v>
      </c>
      <c r="D54" s="172">
        <v>0</v>
      </c>
      <c r="E54" s="120">
        <f>C54+D54</f>
        <v>0</v>
      </c>
      <c r="F54" s="120">
        <f>'Presupuesto Total'!D50</f>
        <v>0</v>
      </c>
      <c r="G54" s="120">
        <f>F54-E54</f>
        <v>0</v>
      </c>
      <c r="H54" s="122"/>
      <c r="I54" s="172">
        <v>0</v>
      </c>
      <c r="J54" s="172">
        <v>0</v>
      </c>
      <c r="K54" s="120">
        <f>I54+J54</f>
        <v>0</v>
      </c>
      <c r="L54" s="120">
        <f>+'Resultado 1'!J50</f>
        <v>0</v>
      </c>
      <c r="M54" s="120">
        <f>L54-K54</f>
        <v>0</v>
      </c>
      <c r="N54" s="221">
        <v>0</v>
      </c>
      <c r="P54" s="120">
        <f t="shared" ref="P54:P56" si="19">+L54-M54</f>
        <v>0</v>
      </c>
    </row>
    <row r="55" spans="1:16">
      <c r="A55" s="119" t="s">
        <v>50</v>
      </c>
      <c r="B55" s="127"/>
      <c r="C55" s="172">
        <v>0</v>
      </c>
      <c r="D55" s="172">
        <v>0</v>
      </c>
      <c r="E55" s="120">
        <f>C55+D55</f>
        <v>0</v>
      </c>
      <c r="F55" s="120">
        <f>'Presupuesto Total'!D51</f>
        <v>0</v>
      </c>
      <c r="G55" s="120">
        <f>F55-E55</f>
        <v>0</v>
      </c>
      <c r="H55" s="122"/>
      <c r="I55" s="172">
        <v>0</v>
      </c>
      <c r="J55" s="172">
        <v>0</v>
      </c>
      <c r="K55" s="120">
        <f>I55+J55</f>
        <v>0</v>
      </c>
      <c r="L55" s="120">
        <f>+'Resultado 1'!J51</f>
        <v>0</v>
      </c>
      <c r="M55" s="120">
        <f>L55-K55</f>
        <v>0</v>
      </c>
      <c r="N55" s="221">
        <v>0</v>
      </c>
      <c r="P55" s="120">
        <f t="shared" si="19"/>
        <v>0</v>
      </c>
    </row>
    <row r="56" spans="1:16">
      <c r="A56" s="119" t="s">
        <v>51</v>
      </c>
      <c r="B56" s="132"/>
      <c r="C56" s="172">
        <v>0</v>
      </c>
      <c r="D56" s="172">
        <v>0</v>
      </c>
      <c r="E56" s="120">
        <f>C56+D56</f>
        <v>0</v>
      </c>
      <c r="F56" s="120">
        <f>'Presupuesto Total'!D52</f>
        <v>0</v>
      </c>
      <c r="G56" s="120">
        <f>F56-E56</f>
        <v>0</v>
      </c>
      <c r="H56" s="122"/>
      <c r="I56" s="172">
        <v>0</v>
      </c>
      <c r="J56" s="172">
        <v>0</v>
      </c>
      <c r="K56" s="120">
        <f>I56+J56</f>
        <v>0</v>
      </c>
      <c r="L56" s="120">
        <f>+'Resultado 1'!J52</f>
        <v>0</v>
      </c>
      <c r="M56" s="120">
        <f>L56-K56</f>
        <v>0</v>
      </c>
      <c r="N56" s="221">
        <v>0</v>
      </c>
      <c r="P56" s="120">
        <f t="shared" si="19"/>
        <v>0</v>
      </c>
    </row>
    <row r="57" spans="1:16" ht="14">
      <c r="A57" s="185" t="s">
        <v>52</v>
      </c>
      <c r="B57" s="118"/>
      <c r="C57" s="136">
        <f>SUM(C54:C56)</f>
        <v>0</v>
      </c>
      <c r="D57" s="136">
        <f>SUM(D54:D56)</f>
        <v>0</v>
      </c>
      <c r="E57" s="136">
        <f t="shared" ref="E57:J57" si="20">SUM(E54:E56)</f>
        <v>0</v>
      </c>
      <c r="F57" s="136">
        <f t="shared" si="20"/>
        <v>0</v>
      </c>
      <c r="G57" s="136">
        <f t="shared" si="20"/>
        <v>0</v>
      </c>
      <c r="H57" s="143">
        <f>F57-C57-D57-G57</f>
        <v>0</v>
      </c>
      <c r="I57" s="136">
        <f t="shared" si="20"/>
        <v>0</v>
      </c>
      <c r="J57" s="136">
        <f t="shared" si="20"/>
        <v>0</v>
      </c>
      <c r="K57" s="136">
        <f>SUM(K54:K56)</f>
        <v>0</v>
      </c>
      <c r="L57" s="136">
        <f t="shared" ref="L57" si="21">SUM(L54:L56)</f>
        <v>0</v>
      </c>
      <c r="M57" s="136">
        <f>SUM(M54:M56)</f>
        <v>0</v>
      </c>
      <c r="N57" s="136">
        <f>SUM(N54:N56)</f>
        <v>0</v>
      </c>
      <c r="P57" s="136">
        <f>SUM(P54:P56)</f>
        <v>0</v>
      </c>
    </row>
    <row r="58" spans="1:16">
      <c r="A58" s="185"/>
      <c r="B58" s="119"/>
      <c r="L58" s="123"/>
    </row>
    <row r="59" spans="1:16">
      <c r="A59" s="183" t="s">
        <v>53</v>
      </c>
      <c r="B59" s="119"/>
      <c r="L59" s="123"/>
    </row>
    <row r="60" spans="1:16">
      <c r="A60" s="119"/>
      <c r="B60" s="119"/>
      <c r="L60" s="123"/>
    </row>
    <row r="61" spans="1:16">
      <c r="A61" s="119" t="s">
        <v>54</v>
      </c>
      <c r="B61" s="138"/>
      <c r="C61" s="172">
        <v>0</v>
      </c>
      <c r="D61" s="172">
        <v>0</v>
      </c>
      <c r="E61" s="120">
        <f>C61+D61</f>
        <v>0</v>
      </c>
      <c r="F61" s="120">
        <f>'Resultado 1'!H58</f>
        <v>0</v>
      </c>
      <c r="G61" s="120">
        <f>F61-E61</f>
        <v>0</v>
      </c>
      <c r="H61" s="122"/>
      <c r="I61" s="172">
        <v>0</v>
      </c>
      <c r="J61" s="172">
        <v>0</v>
      </c>
      <c r="K61" s="120">
        <f>I61+J61</f>
        <v>0</v>
      </c>
      <c r="L61" s="120">
        <f>+'Resultado 1'!J57</f>
        <v>0</v>
      </c>
      <c r="M61" s="120">
        <f>L61-K61</f>
        <v>0</v>
      </c>
      <c r="N61" s="221">
        <v>0</v>
      </c>
      <c r="P61" s="120">
        <f t="shared" ref="P61" si="22">+L61-M61</f>
        <v>0</v>
      </c>
    </row>
    <row r="62" spans="1:16" ht="14">
      <c r="A62" s="185" t="s">
        <v>55</v>
      </c>
      <c r="B62" s="138"/>
      <c r="C62" s="181">
        <f>SUM(C61:C61)</f>
        <v>0</v>
      </c>
      <c r="D62" s="181">
        <f>SUM(D61:D61)</f>
        <v>0</v>
      </c>
      <c r="E62" s="136">
        <f>SUM(E61:E61)</f>
        <v>0</v>
      </c>
      <c r="F62" s="136">
        <f>SUM(F61:F61)</f>
        <v>0</v>
      </c>
      <c r="G62" s="136">
        <f>SUM(G61:G61)</f>
        <v>0</v>
      </c>
      <c r="H62" s="143">
        <f>F62-C62-D62-G62</f>
        <v>0</v>
      </c>
      <c r="I62" s="136">
        <f t="shared" ref="I62:N62" si="23">SUM(I61:I61)</f>
        <v>0</v>
      </c>
      <c r="J62" s="136">
        <f t="shared" si="23"/>
        <v>0</v>
      </c>
      <c r="K62" s="136">
        <f t="shared" si="23"/>
        <v>0</v>
      </c>
      <c r="L62" s="136">
        <f t="shared" si="23"/>
        <v>0</v>
      </c>
      <c r="M62" s="136">
        <f t="shared" si="23"/>
        <v>0</v>
      </c>
      <c r="N62" s="136">
        <f t="shared" si="23"/>
        <v>0</v>
      </c>
      <c r="P62" s="136">
        <f>SUM(P61:P61)</f>
        <v>0</v>
      </c>
    </row>
    <row r="63" spans="1:16">
      <c r="A63" s="185"/>
      <c r="B63" s="138"/>
      <c r="C63" s="182"/>
      <c r="D63" s="182"/>
      <c r="E63" s="129"/>
      <c r="F63" s="129"/>
      <c r="G63" s="129"/>
      <c r="H63" s="139"/>
      <c r="I63" s="177"/>
      <c r="J63" s="198"/>
      <c r="K63" s="123"/>
      <c r="L63" s="123"/>
      <c r="M63" s="123"/>
      <c r="N63" s="198"/>
      <c r="P63" s="123"/>
    </row>
    <row r="64" spans="1:16">
      <c r="A64" s="183" t="s">
        <v>56</v>
      </c>
      <c r="B64" s="138"/>
      <c r="C64" s="182"/>
      <c r="D64" s="182"/>
      <c r="E64" s="129"/>
      <c r="F64" s="129"/>
      <c r="G64" s="129"/>
      <c r="H64" s="139"/>
      <c r="I64" s="177"/>
      <c r="J64" s="198"/>
      <c r="K64" s="123"/>
      <c r="L64" s="123"/>
      <c r="M64" s="123"/>
      <c r="N64" s="198"/>
      <c r="P64" s="123"/>
    </row>
    <row r="65" spans="1:16">
      <c r="A65" s="118"/>
      <c r="B65" s="138"/>
      <c r="L65" s="123"/>
    </row>
    <row r="66" spans="1:16" ht="28">
      <c r="A66" s="262" t="s">
        <v>57</v>
      </c>
      <c r="B66" s="138"/>
      <c r="C66" s="172">
        <v>0</v>
      </c>
      <c r="D66" s="172">
        <v>0</v>
      </c>
      <c r="E66" s="120">
        <f>C66+D66</f>
        <v>0</v>
      </c>
      <c r="F66" s="120">
        <f>+'Resultado 1'!H62</f>
        <v>0</v>
      </c>
      <c r="G66" s="120">
        <f>F66-E66</f>
        <v>0</v>
      </c>
      <c r="H66" s="122"/>
      <c r="I66" s="172">
        <v>0</v>
      </c>
      <c r="J66" s="172">
        <v>0</v>
      </c>
      <c r="K66" s="120">
        <f>I66+J66</f>
        <v>0</v>
      </c>
      <c r="L66" s="120">
        <f>+'Resultado 1'!J62</f>
        <v>0</v>
      </c>
      <c r="M66" s="120">
        <f>L66-K66</f>
        <v>0</v>
      </c>
      <c r="N66" s="221">
        <v>0</v>
      </c>
      <c r="P66" s="120">
        <f t="shared" ref="P66:P69" si="24">+L66-M66</f>
        <v>0</v>
      </c>
    </row>
    <row r="67" spans="1:16">
      <c r="A67" s="262" t="s">
        <v>58</v>
      </c>
      <c r="B67" s="138"/>
      <c r="C67" s="172">
        <v>0</v>
      </c>
      <c r="D67" s="172">
        <v>0</v>
      </c>
      <c r="E67" s="120">
        <f>C67+D67</f>
        <v>0</v>
      </c>
      <c r="F67" s="120">
        <f>+'Resultado 1'!H63</f>
        <v>0</v>
      </c>
      <c r="G67" s="120">
        <f>F67-E67</f>
        <v>0</v>
      </c>
      <c r="H67" s="122"/>
      <c r="I67" s="172">
        <v>0</v>
      </c>
      <c r="J67" s="172">
        <v>0</v>
      </c>
      <c r="K67" s="120">
        <f>I67+J67</f>
        <v>0</v>
      </c>
      <c r="L67" s="120">
        <f>+'Resultado 1'!J63</f>
        <v>0</v>
      </c>
      <c r="M67" s="120">
        <f>L67-K67</f>
        <v>0</v>
      </c>
      <c r="N67" s="221">
        <v>0</v>
      </c>
      <c r="P67" s="120">
        <f t="shared" si="24"/>
        <v>0</v>
      </c>
    </row>
    <row r="68" spans="1:16">
      <c r="A68" s="263" t="s">
        <v>59</v>
      </c>
      <c r="B68" s="138"/>
      <c r="C68" s="172">
        <v>0</v>
      </c>
      <c r="D68" s="172">
        <v>0</v>
      </c>
      <c r="E68" s="120">
        <f>C68+D68</f>
        <v>0</v>
      </c>
      <c r="F68" s="120">
        <f>+'Resultado 1'!H64</f>
        <v>0</v>
      </c>
      <c r="G68" s="120">
        <f>F68-E68</f>
        <v>0</v>
      </c>
      <c r="H68" s="122"/>
      <c r="I68" s="172">
        <v>0</v>
      </c>
      <c r="J68" s="172">
        <v>0</v>
      </c>
      <c r="K68" s="120">
        <f>I68+J68</f>
        <v>0</v>
      </c>
      <c r="L68" s="120">
        <f>+'Resultado 1'!J64</f>
        <v>0</v>
      </c>
      <c r="M68" s="120">
        <f>L68-K68</f>
        <v>0</v>
      </c>
      <c r="N68" s="221">
        <v>0</v>
      </c>
      <c r="P68" s="120">
        <f t="shared" si="24"/>
        <v>0</v>
      </c>
    </row>
    <row r="69" spans="1:16">
      <c r="A69" s="119" t="s">
        <v>60</v>
      </c>
      <c r="B69" s="138"/>
      <c r="C69" s="172">
        <v>0</v>
      </c>
      <c r="D69" s="172">
        <v>0</v>
      </c>
      <c r="E69" s="120">
        <f>C69+D69</f>
        <v>0</v>
      </c>
      <c r="F69" s="120">
        <f>+'Resultado 1'!H65</f>
        <v>0</v>
      </c>
      <c r="G69" s="120">
        <f>F69-E69</f>
        <v>0</v>
      </c>
      <c r="H69" s="122"/>
      <c r="I69" s="172">
        <v>0</v>
      </c>
      <c r="J69" s="172">
        <v>0</v>
      </c>
      <c r="K69" s="120">
        <f>I69+J69</f>
        <v>0</v>
      </c>
      <c r="L69" s="120">
        <f>+'Resultado 1'!J65</f>
        <v>0</v>
      </c>
      <c r="M69" s="120">
        <f>L69-K69</f>
        <v>0</v>
      </c>
      <c r="N69" s="221">
        <v>0</v>
      </c>
      <c r="P69" s="120">
        <f t="shared" si="24"/>
        <v>0</v>
      </c>
    </row>
    <row r="70" spans="1:16" ht="14">
      <c r="A70" s="185" t="s">
        <v>61</v>
      </c>
      <c r="B70" s="138"/>
      <c r="C70" s="136">
        <f>SUM(C69:C69)</f>
        <v>0</v>
      </c>
      <c r="D70" s="136">
        <f>SUM(D69:D69)</f>
        <v>0</v>
      </c>
      <c r="E70" s="136">
        <f t="shared" ref="E70:J70" si="25">SUM(E69:E69)</f>
        <v>0</v>
      </c>
      <c r="F70" s="136">
        <f>SUM(F66:F69)</f>
        <v>0</v>
      </c>
      <c r="G70" s="136">
        <f>SUM(G66:G69)</f>
        <v>0</v>
      </c>
      <c r="H70" s="143">
        <f>F70-C70-D70-G70</f>
        <v>0</v>
      </c>
      <c r="I70" s="136">
        <f t="shared" si="25"/>
        <v>0</v>
      </c>
      <c r="J70" s="136">
        <f t="shared" si="25"/>
        <v>0</v>
      </c>
      <c r="K70" s="136">
        <f>SUM(K69:K69)</f>
        <v>0</v>
      </c>
      <c r="L70" s="136">
        <f>SUM(L66:L69)</f>
        <v>0</v>
      </c>
      <c r="M70" s="136">
        <f>SUM(M66:M69)</f>
        <v>0</v>
      </c>
      <c r="N70" s="136">
        <f>SUM(N69:N69)</f>
        <v>0</v>
      </c>
      <c r="P70" s="136">
        <f>SUM(P69:P69)</f>
        <v>0</v>
      </c>
    </row>
    <row r="71" spans="1:16">
      <c r="A71" s="185"/>
      <c r="B71" s="138"/>
      <c r="L71" s="123"/>
    </row>
    <row r="72" spans="1:16">
      <c r="A72" s="183" t="s">
        <v>62</v>
      </c>
      <c r="B72" s="138"/>
      <c r="C72" s="182"/>
      <c r="D72" s="182"/>
      <c r="E72" s="129"/>
      <c r="F72" s="129"/>
      <c r="G72" s="129"/>
      <c r="H72" s="139"/>
      <c r="I72" s="177"/>
      <c r="J72" s="198"/>
      <c r="K72" s="123"/>
      <c r="L72" s="123"/>
      <c r="M72" s="123"/>
      <c r="N72" s="198"/>
      <c r="P72" s="123"/>
    </row>
    <row r="73" spans="1:16">
      <c r="A73" s="118"/>
      <c r="B73" s="138"/>
      <c r="C73" s="182"/>
      <c r="D73" s="182"/>
      <c r="E73" s="129"/>
      <c r="F73" s="129"/>
      <c r="G73" s="129"/>
      <c r="H73" s="139"/>
      <c r="I73" s="177"/>
      <c r="J73" s="198"/>
      <c r="K73" s="123"/>
      <c r="L73" s="123"/>
      <c r="M73" s="123"/>
      <c r="N73" s="198"/>
      <c r="P73" s="123"/>
    </row>
    <row r="74" spans="1:16" ht="15" customHeight="1">
      <c r="A74" s="119" t="s">
        <v>63</v>
      </c>
      <c r="B74" s="138"/>
      <c r="C74" s="172">
        <v>0</v>
      </c>
      <c r="D74" s="172">
        <v>0</v>
      </c>
      <c r="E74" s="120">
        <f>C74+D74</f>
        <v>0</v>
      </c>
      <c r="F74" s="120">
        <f>+'Resultado 1'!H70</f>
        <v>0</v>
      </c>
      <c r="G74" s="120">
        <f>F74-E74</f>
        <v>0</v>
      </c>
      <c r="H74" s="122"/>
      <c r="I74" s="172">
        <v>0</v>
      </c>
      <c r="J74" s="172">
        <v>0</v>
      </c>
      <c r="K74" s="120">
        <f>I74+J74</f>
        <v>0</v>
      </c>
      <c r="L74" s="120">
        <f>+'Resultado 1'!J70</f>
        <v>0</v>
      </c>
      <c r="M74" s="120">
        <f>L74-K74</f>
        <v>0</v>
      </c>
      <c r="N74" s="221">
        <v>0</v>
      </c>
      <c r="P74" s="120">
        <f t="shared" ref="P74:P76" si="26">+L74-M74</f>
        <v>0</v>
      </c>
    </row>
    <row r="75" spans="1:16">
      <c r="A75" s="119" t="s">
        <v>64</v>
      </c>
      <c r="B75" s="138"/>
      <c r="C75" s="172">
        <v>0</v>
      </c>
      <c r="D75" s="172">
        <v>0</v>
      </c>
      <c r="E75" s="120">
        <f>C75+D75</f>
        <v>0</v>
      </c>
      <c r="F75" s="120">
        <f>+'Resultado 1'!H71</f>
        <v>0</v>
      </c>
      <c r="G75" s="120">
        <f>F75-E75</f>
        <v>0</v>
      </c>
      <c r="H75" s="122"/>
      <c r="I75" s="172">
        <v>0</v>
      </c>
      <c r="J75" s="172">
        <v>0</v>
      </c>
      <c r="K75" s="120">
        <f>I75+J75</f>
        <v>0</v>
      </c>
      <c r="L75" s="120">
        <f>+'Resultado 1'!J71</f>
        <v>0</v>
      </c>
      <c r="M75" s="120">
        <f>L75-K75</f>
        <v>0</v>
      </c>
      <c r="N75" s="221">
        <v>0</v>
      </c>
      <c r="P75" s="120">
        <f t="shared" si="26"/>
        <v>0</v>
      </c>
    </row>
    <row r="76" spans="1:16">
      <c r="A76" s="119" t="s">
        <v>65</v>
      </c>
      <c r="B76" s="138"/>
      <c r="C76" s="172">
        <v>0</v>
      </c>
      <c r="D76" s="172">
        <v>0</v>
      </c>
      <c r="E76" s="120">
        <f>C76+D76</f>
        <v>0</v>
      </c>
      <c r="F76" s="120">
        <f>+'Resultado 1'!H72</f>
        <v>0</v>
      </c>
      <c r="G76" s="120">
        <f>F76-E76</f>
        <v>0</v>
      </c>
      <c r="H76" s="122"/>
      <c r="I76" s="172">
        <v>0</v>
      </c>
      <c r="J76" s="172">
        <v>0</v>
      </c>
      <c r="K76" s="120">
        <f>I76+J76</f>
        <v>0</v>
      </c>
      <c r="L76" s="120">
        <f>+'Resultado 1'!J72</f>
        <v>0</v>
      </c>
      <c r="M76" s="120">
        <f>L76-K76</f>
        <v>0</v>
      </c>
      <c r="N76" s="221">
        <v>0</v>
      </c>
      <c r="P76" s="120">
        <f t="shared" si="26"/>
        <v>0</v>
      </c>
    </row>
    <row r="77" spans="1:16">
      <c r="A77" s="185" t="s">
        <v>66</v>
      </c>
      <c r="B77" s="138"/>
      <c r="C77" s="136">
        <f>SUM(C74:C76)</f>
        <v>0</v>
      </c>
      <c r="D77" s="136">
        <f>SUM(D74:D76)</f>
        <v>0</v>
      </c>
      <c r="E77" s="136">
        <f t="shared" ref="E77:J77" si="27">SUM(E74:E76)</f>
        <v>0</v>
      </c>
      <c r="F77" s="136">
        <f t="shared" si="27"/>
        <v>0</v>
      </c>
      <c r="G77" s="136">
        <f t="shared" si="27"/>
        <v>0</v>
      </c>
      <c r="H77" s="143">
        <f>F77-C77-D77-G77</f>
        <v>0</v>
      </c>
      <c r="I77" s="143">
        <f t="shared" si="27"/>
        <v>0</v>
      </c>
      <c r="J77" s="144">
        <f t="shared" si="27"/>
        <v>0</v>
      </c>
      <c r="K77" s="144">
        <f>SUM(K74:K76)</f>
        <v>0</v>
      </c>
      <c r="L77" s="144">
        <f t="shared" ref="L77" si="28">SUM(L74:L76)</f>
        <v>0</v>
      </c>
      <c r="M77" s="144">
        <f>SUM(M74:M76)</f>
        <v>0</v>
      </c>
      <c r="N77" s="144">
        <f>SUM(N74:N76)</f>
        <v>0</v>
      </c>
      <c r="P77" s="144">
        <f>SUM(P74:P76)</f>
        <v>0</v>
      </c>
    </row>
    <row r="78" spans="1:16">
      <c r="A78" s="185"/>
      <c r="B78" s="138"/>
      <c r="L78" s="123"/>
    </row>
    <row r="79" spans="1:16">
      <c r="A79" s="185" t="s">
        <v>67</v>
      </c>
      <c r="B79" s="138"/>
      <c r="C79" s="129">
        <f>C77+C70+C62+C57+C50+C43+C35+C30+C21</f>
        <v>0</v>
      </c>
      <c r="D79" s="129">
        <f>D77+D70+D62+D57+D50+D43+D35+D30+D21</f>
        <v>0</v>
      </c>
      <c r="E79" s="129">
        <f>E77+E70+E62+E57+E50+E43+E35+E30+E21</f>
        <v>0</v>
      </c>
      <c r="F79" s="129">
        <f>F77+F70+F62+F57+F50+F43+F35+F30+F21</f>
        <v>0</v>
      </c>
      <c r="G79" s="129">
        <f>G77+G70+G62+G57+G50+G43+G35+G30+G21</f>
        <v>0</v>
      </c>
      <c r="H79" s="129"/>
      <c r="I79" s="129">
        <f t="shared" ref="I79:N79" si="29">I77+I70+I62+I57+I50+I43+I35+I30+I21</f>
        <v>0</v>
      </c>
      <c r="J79" s="123">
        <f t="shared" si="29"/>
        <v>0</v>
      </c>
      <c r="K79" s="120">
        <f t="shared" si="29"/>
        <v>0</v>
      </c>
      <c r="L79" s="120">
        <f t="shared" si="29"/>
        <v>0</v>
      </c>
      <c r="M79" s="129">
        <f>M77+M70+M62+M57+M50+M43+M35+M30+M21</f>
        <v>0</v>
      </c>
      <c r="N79" s="123">
        <f t="shared" si="29"/>
        <v>0</v>
      </c>
      <c r="P79" s="123">
        <f ca="1">P77+P70+P62+P57+P50+P43+P35+P30+P21</f>
        <v>0</v>
      </c>
    </row>
    <row r="80" spans="1:16">
      <c r="A80" s="174"/>
      <c r="B80" s="148"/>
      <c r="C80" s="177"/>
      <c r="D80" s="177"/>
      <c r="E80" s="120"/>
      <c r="F80" s="120"/>
      <c r="G80" s="120"/>
      <c r="H80" s="122"/>
      <c r="I80" s="177"/>
      <c r="J80" s="198"/>
      <c r="K80" s="120"/>
      <c r="L80" s="120"/>
      <c r="M80" s="120"/>
      <c r="N80" s="198"/>
      <c r="P80" s="123"/>
    </row>
    <row r="81" spans="1:16" ht="14">
      <c r="A81" s="186" t="s">
        <v>68</v>
      </c>
      <c r="B81" s="149">
        <v>0</v>
      </c>
      <c r="C81" s="120">
        <f>ROUND(+C79*$B$81,2)</f>
        <v>0</v>
      </c>
      <c r="D81" s="120">
        <f>ROUND(+D79*$B$81,2)</f>
        <v>0</v>
      </c>
      <c r="E81" s="120">
        <f>ROUND(+E79*$B$81,2)</f>
        <v>0</v>
      </c>
      <c r="F81" s="120">
        <f>ROUND(+F79*$B$81,2)</f>
        <v>0</v>
      </c>
      <c r="G81" s="120">
        <f>ROUND(+G79*$B$81,2)</f>
        <v>0</v>
      </c>
      <c r="H81" s="120"/>
      <c r="I81" s="120">
        <f t="shared" ref="I81:N81" si="30">ROUND(+I79*$B$81,2)</f>
        <v>0</v>
      </c>
      <c r="J81" s="120">
        <f t="shared" si="30"/>
        <v>0</v>
      </c>
      <c r="K81" s="120">
        <f t="shared" si="30"/>
        <v>0</v>
      </c>
      <c r="L81" s="120">
        <f t="shared" si="30"/>
        <v>0</v>
      </c>
      <c r="M81" s="120">
        <f t="shared" si="30"/>
        <v>0</v>
      </c>
      <c r="N81" s="120">
        <f t="shared" si="30"/>
        <v>0</v>
      </c>
      <c r="O81" s="120"/>
      <c r="P81" s="120">
        <f ca="1">ROUND(+P79*$B$81,2)</f>
        <v>0</v>
      </c>
    </row>
    <row r="82" spans="1:16" ht="15" thickBot="1">
      <c r="A82" s="140"/>
      <c r="B82" s="140"/>
      <c r="C82" s="177"/>
      <c r="D82" s="177"/>
      <c r="E82" s="120"/>
      <c r="F82" s="120"/>
      <c r="G82" s="120"/>
      <c r="H82" s="122"/>
      <c r="I82" s="177"/>
      <c r="J82" s="198"/>
      <c r="K82" s="120"/>
      <c r="L82" s="120"/>
      <c r="M82" s="120"/>
      <c r="N82" s="198"/>
      <c r="P82" s="123"/>
    </row>
    <row r="83" spans="1:16" thickBot="1">
      <c r="A83" s="425" t="s">
        <v>69</v>
      </c>
      <c r="B83" s="426"/>
      <c r="C83" s="427">
        <f t="shared" ref="C83:N83" si="31">+C81+C79</f>
        <v>0</v>
      </c>
      <c r="D83" s="427">
        <f t="shared" si="31"/>
        <v>0</v>
      </c>
      <c r="E83" s="427">
        <f t="shared" si="31"/>
        <v>0</v>
      </c>
      <c r="F83" s="427">
        <f t="shared" si="31"/>
        <v>0</v>
      </c>
      <c r="G83" s="427">
        <f t="shared" si="31"/>
        <v>0</v>
      </c>
      <c r="H83" s="427">
        <f t="shared" si="31"/>
        <v>0</v>
      </c>
      <c r="I83" s="427">
        <f t="shared" si="31"/>
        <v>0</v>
      </c>
      <c r="J83" s="427">
        <f t="shared" si="31"/>
        <v>0</v>
      </c>
      <c r="K83" s="427">
        <f t="shared" si="31"/>
        <v>0</v>
      </c>
      <c r="L83" s="427">
        <f t="shared" si="31"/>
        <v>0</v>
      </c>
      <c r="M83" s="427">
        <f>+M81+M79</f>
        <v>0</v>
      </c>
      <c r="N83" s="427">
        <f t="shared" si="31"/>
        <v>0</v>
      </c>
      <c r="P83" s="427">
        <f ca="1">+P81+P79</f>
        <v>0</v>
      </c>
    </row>
    <row r="84" spans="1:16">
      <c r="N84" s="163"/>
    </row>
  </sheetData>
  <mergeCells count="7">
    <mergeCell ref="A1:J1"/>
    <mergeCell ref="A3:J3"/>
    <mergeCell ref="B5:M5"/>
    <mergeCell ref="B6:M6"/>
    <mergeCell ref="B9:M9"/>
    <mergeCell ref="B8:M8"/>
    <mergeCell ref="B7:M7"/>
  </mergeCells>
  <phoneticPr fontId="0" type="noConversion"/>
  <printOptions horizontalCentered="1" verticalCentered="1"/>
  <pageMargins left="0" right="0" top="0.51181102362204722" bottom="0.51181102362204722" header="0" footer="0"/>
  <pageSetup orientation="portrait" horizontalDpi="4294967293" verticalDpi="0" r:id="rId1"/>
  <headerFooter alignWithMargins="0">
    <oddFooter>&amp;CConservation International</oddFooter>
  </headerFooter>
  <ignoredErrors>
    <ignoredError sqref="H21 H35 H77 H43 H57 H50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83"/>
  <sheetViews>
    <sheetView zoomScale="75" zoomScaleNormal="75" zoomScalePageLayoutView="75" workbookViewId="0">
      <pane xSplit="1" topLeftCell="B1" activePane="topRight" state="frozen"/>
      <selection pane="topRight" activeCell="A27" sqref="A27"/>
    </sheetView>
  </sheetViews>
  <sheetFormatPr defaultColWidth="12.3046875" defaultRowHeight="14.5"/>
  <cols>
    <col min="1" max="1" width="40.69140625" style="111" customWidth="1"/>
    <col min="2" max="2" width="12" style="111" customWidth="1"/>
    <col min="3" max="5" width="14.4609375" style="111" customWidth="1"/>
    <col min="6" max="7" width="13.3046875" style="111" bestFit="1" customWidth="1"/>
    <col min="8" max="8" width="7" style="141" customWidth="1"/>
    <col min="9" max="9" width="12.3046875" style="109" customWidth="1"/>
    <col min="10" max="10" width="14.69140625" style="110" customWidth="1"/>
    <col min="11" max="14" width="12.3046875" style="111" customWidth="1"/>
    <col min="15" max="15" width="3" style="111" customWidth="1"/>
    <col min="16" max="16" width="14.3046875" style="111" customWidth="1"/>
    <col min="17" max="16384" width="12.3046875" style="111"/>
  </cols>
  <sheetData>
    <row r="1" spans="1:16" ht="30.75" customHeight="1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6">
      <c r="A2" s="159"/>
      <c r="B2" s="159"/>
      <c r="C2" s="161"/>
      <c r="D2" s="161"/>
      <c r="E2" s="161"/>
      <c r="F2" s="161"/>
      <c r="G2" s="161"/>
      <c r="H2" s="196"/>
      <c r="I2" s="161"/>
      <c r="J2" s="197"/>
    </row>
    <row r="3" spans="1:16" ht="20">
      <c r="A3" s="439" t="s">
        <v>195</v>
      </c>
      <c r="B3" s="439"/>
      <c r="C3" s="439"/>
      <c r="D3" s="439"/>
      <c r="E3" s="439"/>
      <c r="F3" s="439"/>
      <c r="G3" s="439"/>
      <c r="H3" s="439"/>
      <c r="I3" s="439"/>
      <c r="J3" s="439"/>
    </row>
    <row r="4" spans="1:16" ht="17.5">
      <c r="A4" s="162"/>
      <c r="B4" s="159"/>
      <c r="C4" s="163"/>
      <c r="D4" s="163"/>
      <c r="E4" s="161"/>
      <c r="F4" s="161"/>
      <c r="G4" s="161"/>
      <c r="H4" s="196"/>
      <c r="I4" s="161"/>
      <c r="J4" s="197"/>
    </row>
    <row r="5" spans="1:16" ht="15.5">
      <c r="A5" s="213" t="s">
        <v>2</v>
      </c>
      <c r="B5" s="457" t="str">
        <f>'Resultado 1'!B5:E5</f>
        <v xml:space="preserve"> </v>
      </c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</row>
    <row r="6" spans="1:16" ht="15.5">
      <c r="A6" s="213" t="s">
        <v>4</v>
      </c>
      <c r="B6" s="457" t="str">
        <f>'Resultado 1'!B6:E6</f>
        <v xml:space="preserve"> </v>
      </c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</row>
    <row r="7" spans="1:16" ht="15.5">
      <c r="A7" s="213" t="s">
        <v>5</v>
      </c>
      <c r="B7" s="457" t="str">
        <f>'Resultado 1'!B7:E7</f>
        <v xml:space="preserve"> </v>
      </c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</row>
    <row r="8" spans="1:16" ht="15.5">
      <c r="A8" s="213" t="s">
        <v>6</v>
      </c>
      <c r="B8" s="457" t="str">
        <f>'Resultado 1'!B8:E8</f>
        <v xml:space="preserve"> </v>
      </c>
      <c r="C8" s="459"/>
      <c r="D8" s="459"/>
      <c r="E8" s="459"/>
      <c r="F8" s="458"/>
      <c r="G8" s="458"/>
      <c r="H8" s="458"/>
      <c r="I8" s="458"/>
      <c r="J8" s="458"/>
      <c r="K8" s="458"/>
      <c r="L8" s="458"/>
      <c r="M8" s="458"/>
    </row>
    <row r="9" spans="1:16" ht="15.5">
      <c r="A9" s="213" t="s">
        <v>7</v>
      </c>
      <c r="B9" s="457" t="str">
        <f>'Resultado 1'!B9:E9</f>
        <v xml:space="preserve"> </v>
      </c>
      <c r="C9" s="459"/>
      <c r="D9" s="459"/>
      <c r="E9" s="459"/>
      <c r="F9" s="458"/>
      <c r="G9" s="458"/>
      <c r="H9" s="458"/>
      <c r="I9" s="458"/>
      <c r="J9" s="458"/>
      <c r="K9" s="458"/>
      <c r="L9" s="458"/>
      <c r="M9" s="458"/>
    </row>
    <row r="10" spans="1:16" ht="15.5">
      <c r="A10" s="213"/>
      <c r="B10" s="213"/>
      <c r="C10" s="213"/>
      <c r="D10" s="213"/>
      <c r="E10" s="213"/>
      <c r="F10" s="213"/>
      <c r="G10" s="213"/>
      <c r="H10" s="196"/>
      <c r="I10" s="161"/>
      <c r="J10" s="197"/>
    </row>
    <row r="11" spans="1:16" ht="18">
      <c r="A11" s="214" t="s">
        <v>149</v>
      </c>
      <c r="B11" s="215" t="s">
        <v>150</v>
      </c>
      <c r="C11" s="216"/>
      <c r="D11" s="216"/>
      <c r="E11" s="216"/>
      <c r="F11" s="216"/>
      <c r="G11" s="216"/>
      <c r="H11" s="216"/>
      <c r="I11" s="216"/>
      <c r="J11" s="216"/>
      <c r="K11" s="147"/>
      <c r="L11" s="147"/>
      <c r="M11" s="147"/>
      <c r="N11" s="147"/>
      <c r="O11" s="147"/>
      <c r="P11" s="147"/>
    </row>
    <row r="12" spans="1:16" ht="18">
      <c r="A12" s="214" t="s">
        <v>151</v>
      </c>
      <c r="B12" s="215" t="s">
        <v>150</v>
      </c>
      <c r="C12" s="216"/>
      <c r="D12" s="216"/>
      <c r="E12" s="216"/>
      <c r="F12" s="216"/>
      <c r="G12" s="216"/>
      <c r="H12" s="216"/>
      <c r="I12" s="216"/>
      <c r="J12" s="216"/>
      <c r="K12" s="147"/>
      <c r="L12" s="147"/>
      <c r="M12" s="147"/>
      <c r="N12" s="147"/>
      <c r="O12" s="147"/>
      <c r="P12" s="147"/>
    </row>
    <row r="13" spans="1:16" ht="18">
      <c r="A13" s="339" t="s">
        <v>152</v>
      </c>
      <c r="B13" s="215" t="s">
        <v>150</v>
      </c>
      <c r="C13" s="216"/>
      <c r="D13" s="216"/>
      <c r="E13" s="216"/>
      <c r="F13" s="216"/>
      <c r="G13" s="216"/>
      <c r="H13" s="216"/>
      <c r="I13" s="216"/>
      <c r="J13" s="216"/>
      <c r="K13" s="147"/>
      <c r="L13" s="147"/>
      <c r="M13" s="147"/>
      <c r="N13" s="147"/>
      <c r="O13" s="147"/>
      <c r="P13" s="147"/>
    </row>
    <row r="15" spans="1:16" ht="46.5">
      <c r="A15" s="146" t="s">
        <v>22</v>
      </c>
      <c r="B15" s="115"/>
      <c r="C15" s="219" t="s">
        <v>183</v>
      </c>
      <c r="D15" s="219" t="s">
        <v>184</v>
      </c>
      <c r="E15" s="217" t="s">
        <v>185</v>
      </c>
      <c r="F15" s="217" t="s">
        <v>186</v>
      </c>
      <c r="G15" s="217" t="s">
        <v>187</v>
      </c>
      <c r="H15" s="218" t="s">
        <v>188</v>
      </c>
      <c r="I15" s="219" t="s">
        <v>189</v>
      </c>
      <c r="J15" s="219" t="s">
        <v>190</v>
      </c>
      <c r="K15" s="217" t="s">
        <v>191</v>
      </c>
      <c r="L15" s="217" t="s">
        <v>192</v>
      </c>
      <c r="M15" s="217" t="s">
        <v>193</v>
      </c>
      <c r="N15" s="219" t="s">
        <v>194</v>
      </c>
      <c r="O15" s="151"/>
      <c r="P15" s="152" t="s">
        <v>188</v>
      </c>
    </row>
    <row r="16" spans="1:16">
      <c r="A16" s="117"/>
      <c r="B16" s="117"/>
      <c r="C16" s="170"/>
      <c r="D16" s="170"/>
      <c r="E16" s="113"/>
      <c r="F16" s="113"/>
      <c r="G16" s="113"/>
      <c r="H16" s="116"/>
      <c r="I16" s="161"/>
      <c r="J16" s="197"/>
      <c r="N16" s="163"/>
    </row>
    <row r="17" spans="1:16" ht="15.75" customHeight="1">
      <c r="A17" s="118" t="s">
        <v>23</v>
      </c>
      <c r="B17" s="118"/>
      <c r="C17" s="170"/>
      <c r="D17" s="170"/>
      <c r="E17" s="113"/>
      <c r="F17" s="113"/>
      <c r="G17" s="113"/>
      <c r="H17" s="116"/>
      <c r="I17" s="161"/>
      <c r="J17" s="197"/>
      <c r="N17" s="163"/>
    </row>
    <row r="18" spans="1:16" ht="14">
      <c r="A18" s="119" t="s">
        <v>24</v>
      </c>
      <c r="B18" s="119"/>
      <c r="C18" s="172">
        <v>0</v>
      </c>
      <c r="D18" s="172">
        <v>0</v>
      </c>
      <c r="E18" s="120">
        <f>C18+D18</f>
        <v>0</v>
      </c>
      <c r="F18" s="120">
        <f>+'Resultado 2'!H15</f>
        <v>0</v>
      </c>
      <c r="G18" s="120">
        <f>F18-E18</f>
        <v>0</v>
      </c>
      <c r="H18" s="122"/>
      <c r="I18" s="172">
        <v>0</v>
      </c>
      <c r="J18" s="172">
        <v>0</v>
      </c>
      <c r="K18" s="120">
        <f>I18+J18</f>
        <v>0</v>
      </c>
      <c r="L18" s="120">
        <f>+'Resultado 2'!J15</f>
        <v>0</v>
      </c>
      <c r="M18" s="120">
        <f>L18-K18</f>
        <v>0</v>
      </c>
      <c r="N18" s="172">
        <v>0</v>
      </c>
      <c r="P18" s="120">
        <f>+L18-M18</f>
        <v>0</v>
      </c>
    </row>
    <row r="19" spans="1:16" ht="14">
      <c r="A19" s="119" t="s">
        <v>25</v>
      </c>
      <c r="B19" s="124"/>
      <c r="C19" s="172">
        <v>0</v>
      </c>
      <c r="D19" s="172">
        <v>0</v>
      </c>
      <c r="E19" s="120">
        <f>C19+D19</f>
        <v>0</v>
      </c>
      <c r="F19" s="120">
        <f>+'Resultado 2'!H16</f>
        <v>0</v>
      </c>
      <c r="G19" s="120">
        <f>F19-E19</f>
        <v>0</v>
      </c>
      <c r="H19" s="122"/>
      <c r="I19" s="172">
        <v>0</v>
      </c>
      <c r="J19" s="172">
        <v>0</v>
      </c>
      <c r="K19" s="120">
        <f>I19+J19</f>
        <v>0</v>
      </c>
      <c r="L19" s="120">
        <f>+'Resultado 2'!J16</f>
        <v>0</v>
      </c>
      <c r="M19" s="120">
        <f>L19-K19</f>
        <v>0</v>
      </c>
      <c r="N19" s="172">
        <v>0</v>
      </c>
      <c r="P19" s="120">
        <f t="shared" ref="P19:P20" si="0">+L19-M19</f>
        <v>0</v>
      </c>
    </row>
    <row r="20" spans="1:16" ht="14">
      <c r="A20" s="119" t="s">
        <v>26</v>
      </c>
      <c r="B20" s="124"/>
      <c r="C20" s="172">
        <v>0</v>
      </c>
      <c r="D20" s="172">
        <v>0</v>
      </c>
      <c r="E20" s="120">
        <f>C20+D20</f>
        <v>0</v>
      </c>
      <c r="F20" s="120">
        <f>+'Resultado 2'!H17</f>
        <v>0</v>
      </c>
      <c r="G20" s="120">
        <f>F20-E20</f>
        <v>0</v>
      </c>
      <c r="H20" s="122"/>
      <c r="I20" s="172">
        <v>0</v>
      </c>
      <c r="J20" s="172">
        <v>0</v>
      </c>
      <c r="K20" s="120">
        <f>I20+J20</f>
        <v>0</v>
      </c>
      <c r="L20" s="120">
        <f>+'Resultado 2'!J17</f>
        <v>0</v>
      </c>
      <c r="M20" s="120">
        <f>L20-K20</f>
        <v>0</v>
      </c>
      <c r="N20" s="172">
        <v>0</v>
      </c>
      <c r="P20" s="120">
        <f t="shared" si="0"/>
        <v>0</v>
      </c>
    </row>
    <row r="21" spans="1:16">
      <c r="A21" s="135" t="s">
        <v>27</v>
      </c>
      <c r="B21" s="126"/>
      <c r="C21" s="143">
        <f>SUM(C18:C20)</f>
        <v>0</v>
      </c>
      <c r="D21" s="143">
        <f>SUM(D18:D20)</f>
        <v>0</v>
      </c>
      <c r="E21" s="143">
        <f>SUM(E18:E20)</f>
        <v>0</v>
      </c>
      <c r="F21" s="143">
        <f>SUM(F18:F20)</f>
        <v>0</v>
      </c>
      <c r="G21" s="143">
        <f>SUM(G18:G20)</f>
        <v>0</v>
      </c>
      <c r="H21" s="143">
        <f>F21-C21-D21-G21</f>
        <v>0</v>
      </c>
      <c r="I21" s="143">
        <f>SUM(I18:I20)</f>
        <v>0</v>
      </c>
      <c r="J21" s="143">
        <f t="shared" ref="J21:P21" si="1">SUM(J18:J20)</f>
        <v>0</v>
      </c>
      <c r="K21" s="143">
        <f t="shared" si="1"/>
        <v>0</v>
      </c>
      <c r="L21" s="136">
        <f t="shared" si="1"/>
        <v>0</v>
      </c>
      <c r="M21" s="143">
        <f t="shared" si="1"/>
        <v>0</v>
      </c>
      <c r="N21" s="143">
        <f>SUM(N18:N20)</f>
        <v>0</v>
      </c>
      <c r="P21" s="143">
        <f t="shared" si="1"/>
        <v>0</v>
      </c>
    </row>
    <row r="22" spans="1:16">
      <c r="A22" s="127"/>
      <c r="B22" s="127"/>
      <c r="C22" s="177"/>
      <c r="D22" s="177"/>
      <c r="E22" s="120"/>
      <c r="F22" s="120"/>
      <c r="G22" s="120"/>
      <c r="H22" s="122"/>
      <c r="I22" s="177"/>
      <c r="J22" s="197"/>
      <c r="N22" s="163"/>
    </row>
    <row r="23" spans="1:16">
      <c r="A23" s="145" t="s">
        <v>28</v>
      </c>
      <c r="B23" s="130"/>
      <c r="C23" s="179"/>
      <c r="D23" s="179"/>
      <c r="E23" s="109"/>
      <c r="F23" s="109"/>
      <c r="G23" s="109"/>
      <c r="H23" s="132"/>
      <c r="I23" s="177"/>
      <c r="J23" s="197"/>
      <c r="N23" s="163"/>
    </row>
    <row r="24" spans="1:16">
      <c r="A24" s="124"/>
      <c r="B24" s="124"/>
      <c r="C24" s="179"/>
      <c r="D24" s="179"/>
      <c r="E24" s="109"/>
      <c r="F24" s="109"/>
      <c r="G24" s="109"/>
      <c r="H24" s="132"/>
      <c r="I24" s="177"/>
      <c r="J24" s="197"/>
      <c r="N24" s="163"/>
    </row>
    <row r="25" spans="1:16">
      <c r="A25" s="118" t="s">
        <v>29</v>
      </c>
      <c r="B25" s="118"/>
      <c r="C25" s="179"/>
      <c r="D25" s="179"/>
      <c r="E25" s="109"/>
      <c r="F25" s="109"/>
      <c r="G25" s="109"/>
      <c r="H25" s="132"/>
      <c r="I25" s="177"/>
      <c r="J25" s="197"/>
      <c r="N25" s="163"/>
    </row>
    <row r="26" spans="1:16" ht="14">
      <c r="A26" s="119" t="s">
        <v>30</v>
      </c>
      <c r="B26" s="124"/>
      <c r="C26" s="172">
        <v>0</v>
      </c>
      <c r="D26" s="172">
        <v>0</v>
      </c>
      <c r="E26" s="120">
        <f t="shared" ref="E26:E29" si="2">C26+D26</f>
        <v>0</v>
      </c>
      <c r="F26" s="120">
        <f>+'Resultado 2'!H23</f>
        <v>0</v>
      </c>
      <c r="G26" s="120">
        <f t="shared" ref="G26:G29" si="3">F26-E26</f>
        <v>0</v>
      </c>
      <c r="H26" s="122"/>
      <c r="I26" s="172">
        <v>0</v>
      </c>
      <c r="J26" s="172">
        <v>0</v>
      </c>
      <c r="K26" s="120">
        <f t="shared" ref="K26:K29" si="4">I26+J26</f>
        <v>0</v>
      </c>
      <c r="L26" s="120">
        <f>+'Resultado 2'!J23</f>
        <v>0</v>
      </c>
      <c r="M26" s="120">
        <f t="shared" ref="M26:M29" si="5">L26-K26</f>
        <v>0</v>
      </c>
      <c r="N26" s="172">
        <v>0</v>
      </c>
      <c r="P26" s="120">
        <f t="shared" ref="P26:P29" si="6">+L26-M26</f>
        <v>0</v>
      </c>
    </row>
    <row r="27" spans="1:16" ht="14">
      <c r="A27" s="119"/>
      <c r="B27" s="133"/>
      <c r="C27" s="172">
        <v>0</v>
      </c>
      <c r="D27" s="172">
        <v>0</v>
      </c>
      <c r="E27" s="120">
        <f t="shared" si="2"/>
        <v>0</v>
      </c>
      <c r="F27" s="120">
        <f>+'Resultado 2'!H24</f>
        <v>0</v>
      </c>
      <c r="G27" s="120">
        <f t="shared" si="3"/>
        <v>0</v>
      </c>
      <c r="H27" s="122"/>
      <c r="I27" s="172">
        <v>0</v>
      </c>
      <c r="J27" s="172">
        <v>0</v>
      </c>
      <c r="K27" s="120">
        <f t="shared" si="4"/>
        <v>0</v>
      </c>
      <c r="L27" s="120">
        <f>+'Resultado 2'!J24</f>
        <v>0</v>
      </c>
      <c r="M27" s="120">
        <f t="shared" si="5"/>
        <v>0</v>
      </c>
      <c r="N27" s="172">
        <v>0</v>
      </c>
      <c r="P27" s="120">
        <f t="shared" si="6"/>
        <v>0</v>
      </c>
    </row>
    <row r="28" spans="1:16" ht="14">
      <c r="A28" s="119" t="s">
        <v>31</v>
      </c>
      <c r="B28" s="119"/>
      <c r="C28" s="172">
        <v>0</v>
      </c>
      <c r="D28" s="172">
        <v>0</v>
      </c>
      <c r="E28" s="120">
        <f t="shared" si="2"/>
        <v>0</v>
      </c>
      <c r="F28" s="120">
        <f>+'Resultado 2'!H25</f>
        <v>0</v>
      </c>
      <c r="G28" s="120">
        <f t="shared" si="3"/>
        <v>0</v>
      </c>
      <c r="H28" s="122"/>
      <c r="I28" s="172">
        <v>0</v>
      </c>
      <c r="J28" s="172">
        <v>0</v>
      </c>
      <c r="K28" s="120">
        <f t="shared" si="4"/>
        <v>0</v>
      </c>
      <c r="L28" s="120">
        <f>+'Resultado 2'!J25</f>
        <v>0</v>
      </c>
      <c r="M28" s="120">
        <f t="shared" si="5"/>
        <v>0</v>
      </c>
      <c r="N28" s="172">
        <v>0</v>
      </c>
      <c r="P28" s="120">
        <f t="shared" si="6"/>
        <v>0</v>
      </c>
    </row>
    <row r="29" spans="1:16" ht="14">
      <c r="A29" s="119" t="s">
        <v>32</v>
      </c>
      <c r="B29" s="124"/>
      <c r="C29" s="172">
        <v>0</v>
      </c>
      <c r="D29" s="172">
        <v>0</v>
      </c>
      <c r="E29" s="120">
        <f t="shared" si="2"/>
        <v>0</v>
      </c>
      <c r="F29" s="120">
        <f>+'Resultado 2'!H26</f>
        <v>0</v>
      </c>
      <c r="G29" s="120">
        <f t="shared" si="3"/>
        <v>0</v>
      </c>
      <c r="H29" s="122"/>
      <c r="I29" s="172">
        <v>0</v>
      </c>
      <c r="J29" s="172">
        <v>0</v>
      </c>
      <c r="K29" s="120">
        <f t="shared" si="4"/>
        <v>0</v>
      </c>
      <c r="L29" s="120">
        <f>+'Resultado 2'!J26</f>
        <v>0</v>
      </c>
      <c r="M29" s="120">
        <f t="shared" si="5"/>
        <v>0</v>
      </c>
      <c r="N29" s="172">
        <v>0</v>
      </c>
      <c r="P29" s="120">
        <f t="shared" si="6"/>
        <v>0</v>
      </c>
    </row>
    <row r="30" spans="1:16" ht="14">
      <c r="A30" s="135" t="s">
        <v>196</v>
      </c>
      <c r="B30" s="135"/>
      <c r="C30" s="136">
        <f>SUM(C26:C29)</f>
        <v>0</v>
      </c>
      <c r="D30" s="136">
        <f>SUM(D26:D29)</f>
        <v>0</v>
      </c>
      <c r="E30" s="136">
        <f>SUM(E26:E29)</f>
        <v>0</v>
      </c>
      <c r="F30" s="136">
        <f>SUM(F26:F29)</f>
        <v>0</v>
      </c>
      <c r="G30" s="136">
        <f>SUM(G26:G29)</f>
        <v>0</v>
      </c>
      <c r="H30" s="143">
        <f>F30-C30-D30-G30</f>
        <v>0</v>
      </c>
      <c r="I30" s="136">
        <f t="shared" ref="I30:N30" si="7">SUM(I26:I29)</f>
        <v>0</v>
      </c>
      <c r="J30" s="136">
        <f t="shared" si="7"/>
        <v>0</v>
      </c>
      <c r="K30" s="136">
        <f t="shared" si="7"/>
        <v>0</v>
      </c>
      <c r="L30" s="136">
        <f t="shared" si="7"/>
        <v>0</v>
      </c>
      <c r="M30" s="136">
        <f t="shared" si="7"/>
        <v>0</v>
      </c>
      <c r="N30" s="136">
        <f t="shared" si="7"/>
        <v>0</v>
      </c>
      <c r="P30" s="136">
        <f>SUM(P26:P29)</f>
        <v>0</v>
      </c>
    </row>
    <row r="31" spans="1:16">
      <c r="A31" s="127"/>
      <c r="B31" s="127"/>
      <c r="C31" s="177"/>
      <c r="D31" s="177"/>
      <c r="E31" s="120"/>
      <c r="F31" s="120"/>
      <c r="G31" s="120"/>
      <c r="H31" s="122"/>
      <c r="I31" s="177"/>
      <c r="J31" s="197"/>
      <c r="N31" s="163"/>
    </row>
    <row r="32" spans="1:16">
      <c r="A32" s="145" t="s">
        <v>34</v>
      </c>
      <c r="B32" s="130"/>
      <c r="C32" s="177"/>
      <c r="D32" s="177"/>
      <c r="E32" s="120"/>
      <c r="F32" s="120"/>
      <c r="G32" s="120"/>
      <c r="H32" s="122"/>
      <c r="I32" s="177"/>
      <c r="J32" s="197"/>
      <c r="N32" s="163"/>
    </row>
    <row r="33" spans="1:16">
      <c r="A33" s="137"/>
      <c r="B33" s="118"/>
      <c r="C33" s="177"/>
      <c r="D33" s="177"/>
      <c r="E33" s="120"/>
      <c r="F33" s="120"/>
      <c r="G33" s="120"/>
      <c r="H33" s="122"/>
      <c r="I33" s="177"/>
      <c r="J33" s="197"/>
      <c r="N33" s="163"/>
    </row>
    <row r="34" spans="1:16" ht="14">
      <c r="A34" s="119" t="s">
        <v>35</v>
      </c>
      <c r="B34" s="119"/>
      <c r="C34" s="172">
        <v>0</v>
      </c>
      <c r="D34" s="172">
        <v>0</v>
      </c>
      <c r="E34" s="120">
        <f>C34+D34</f>
        <v>0</v>
      </c>
      <c r="F34" s="120">
        <f>+'Resultado 2'!H31</f>
        <v>0</v>
      </c>
      <c r="G34" s="120">
        <f>F34-E34</f>
        <v>0</v>
      </c>
      <c r="H34" s="122"/>
      <c r="I34" s="172">
        <v>0</v>
      </c>
      <c r="J34" s="172">
        <v>0</v>
      </c>
      <c r="K34" s="120">
        <f>I34+J34</f>
        <v>0</v>
      </c>
      <c r="L34" s="120">
        <f>+'Resultado 2'!H31</f>
        <v>0</v>
      </c>
      <c r="M34" s="120">
        <f>L34-K34</f>
        <v>0</v>
      </c>
      <c r="N34" s="172">
        <v>0</v>
      </c>
      <c r="P34" s="120">
        <f t="shared" ref="P34" si="8">+L34-M34</f>
        <v>0</v>
      </c>
    </row>
    <row r="35" spans="1:16" ht="14">
      <c r="A35" s="135" t="s">
        <v>36</v>
      </c>
      <c r="B35" s="119"/>
      <c r="C35" s="136">
        <f>SUM(C34:C34)</f>
        <v>0</v>
      </c>
      <c r="D35" s="136">
        <f>SUM(D34:D34)</f>
        <v>0</v>
      </c>
      <c r="E35" s="136">
        <f t="shared" ref="E35:P35" si="9">SUM(E34:E34)</f>
        <v>0</v>
      </c>
      <c r="F35" s="136">
        <f>SUM(F34:F34)</f>
        <v>0</v>
      </c>
      <c r="G35" s="136">
        <f t="shared" si="9"/>
        <v>0</v>
      </c>
      <c r="H35" s="143">
        <f>F35-C35-D35-G35</f>
        <v>0</v>
      </c>
      <c r="I35" s="136">
        <f t="shared" si="9"/>
        <v>0</v>
      </c>
      <c r="J35" s="136">
        <f t="shared" si="9"/>
        <v>0</v>
      </c>
      <c r="K35" s="136">
        <f t="shared" si="9"/>
        <v>0</v>
      </c>
      <c r="L35" s="136">
        <f t="shared" si="9"/>
        <v>0</v>
      </c>
      <c r="M35" s="136">
        <f t="shared" si="9"/>
        <v>0</v>
      </c>
      <c r="N35" s="136">
        <f t="shared" si="9"/>
        <v>0</v>
      </c>
      <c r="P35" s="136">
        <f t="shared" si="9"/>
        <v>0</v>
      </c>
    </row>
    <row r="36" spans="1:16" ht="14">
      <c r="A36" s="135"/>
      <c r="B36" s="119"/>
      <c r="C36" s="182"/>
      <c r="D36" s="182"/>
      <c r="E36" s="129"/>
      <c r="F36" s="129"/>
      <c r="G36" s="129"/>
      <c r="H36" s="129"/>
      <c r="I36" s="182"/>
      <c r="J36" s="182"/>
      <c r="N36" s="163"/>
    </row>
    <row r="37" spans="1:16">
      <c r="A37" s="145" t="s">
        <v>37</v>
      </c>
      <c r="B37" s="118"/>
      <c r="C37" s="177"/>
      <c r="D37" s="177"/>
      <c r="E37" s="120"/>
      <c r="F37" s="120"/>
      <c r="G37" s="120"/>
      <c r="H37" s="122"/>
      <c r="I37" s="177"/>
      <c r="J37" s="197"/>
      <c r="N37" s="163"/>
    </row>
    <row r="38" spans="1:16" ht="14">
      <c r="A38" s="119"/>
      <c r="B38" s="119"/>
      <c r="C38" s="163"/>
      <c r="D38" s="163"/>
      <c r="H38" s="111"/>
      <c r="I38" s="163"/>
      <c r="J38" s="163"/>
      <c r="N38" s="163"/>
    </row>
    <row r="39" spans="1:16">
      <c r="A39" s="119" t="s">
        <v>39</v>
      </c>
      <c r="B39" s="119"/>
      <c r="C39" s="172">
        <v>0</v>
      </c>
      <c r="D39" s="172">
        <v>0</v>
      </c>
      <c r="E39" s="120">
        <f>C39+D39</f>
        <v>0</v>
      </c>
      <c r="F39" s="120">
        <f>+'Resultado 2'!H35</f>
        <v>0</v>
      </c>
      <c r="G39" s="120">
        <f>F39-E39</f>
        <v>0</v>
      </c>
      <c r="H39" s="122"/>
      <c r="I39" s="172">
        <v>0</v>
      </c>
      <c r="J39" s="172">
        <v>0</v>
      </c>
      <c r="K39" s="120">
        <f>I39+J39</f>
        <v>0</v>
      </c>
      <c r="L39" s="120">
        <f>+'Resultado 2'!J35</f>
        <v>0</v>
      </c>
      <c r="M39" s="120">
        <f>L39-K39</f>
        <v>0</v>
      </c>
      <c r="N39" s="221">
        <v>0</v>
      </c>
      <c r="P39" s="120">
        <f t="shared" ref="P39:P42" si="10">+L39-M39</f>
        <v>0</v>
      </c>
    </row>
    <row r="40" spans="1:16">
      <c r="A40" s="276" t="str">
        <f>+'Resultado 2'!A36</f>
        <v>Muebles y Equipos &gt;= $5,000</v>
      </c>
      <c r="B40" s="119"/>
      <c r="C40" s="172"/>
      <c r="D40" s="172"/>
      <c r="E40" s="120"/>
      <c r="F40" s="120">
        <f>+'Resultado 2'!H36</f>
        <v>0</v>
      </c>
      <c r="G40" s="120">
        <f>F40-E40</f>
        <v>0</v>
      </c>
      <c r="H40" s="122"/>
      <c r="I40" s="172"/>
      <c r="J40" s="172"/>
      <c r="K40" s="120"/>
      <c r="L40" s="120">
        <f>+'Resultado 2'!J36</f>
        <v>0</v>
      </c>
      <c r="M40" s="120">
        <f>L40-K40</f>
        <v>0</v>
      </c>
      <c r="N40" s="221">
        <v>0</v>
      </c>
      <c r="P40" s="120">
        <f t="shared" si="10"/>
        <v>0</v>
      </c>
    </row>
    <row r="41" spans="1:16">
      <c r="A41" s="119" t="s">
        <v>40</v>
      </c>
      <c r="B41" s="124"/>
      <c r="C41" s="172">
        <v>0</v>
      </c>
      <c r="D41" s="172">
        <v>0</v>
      </c>
      <c r="E41" s="120">
        <f>C41+D41</f>
        <v>0</v>
      </c>
      <c r="F41" s="120">
        <f>+'Resultado 2'!H37</f>
        <v>0</v>
      </c>
      <c r="G41" s="120">
        <f>F41-E41</f>
        <v>0</v>
      </c>
      <c r="H41" s="122"/>
      <c r="I41" s="172">
        <v>0</v>
      </c>
      <c r="J41" s="172">
        <v>0</v>
      </c>
      <c r="K41" s="120">
        <f>I41+J41</f>
        <v>0</v>
      </c>
      <c r="L41" s="120">
        <f>+'Resultado 2'!J37</f>
        <v>0</v>
      </c>
      <c r="M41" s="120">
        <f>L41-K41</f>
        <v>0</v>
      </c>
      <c r="N41" s="221">
        <v>0</v>
      </c>
      <c r="P41" s="120">
        <f t="shared" si="10"/>
        <v>0</v>
      </c>
    </row>
    <row r="42" spans="1:16">
      <c r="A42" s="119" t="s">
        <v>41</v>
      </c>
      <c r="B42" s="118"/>
      <c r="C42" s="172">
        <v>0</v>
      </c>
      <c r="D42" s="172">
        <v>0</v>
      </c>
      <c r="E42" s="120">
        <f>C42+D42</f>
        <v>0</v>
      </c>
      <c r="F42" s="120">
        <f>+'Resultado 2'!H38</f>
        <v>0</v>
      </c>
      <c r="G42" s="120">
        <f>F42-E42</f>
        <v>0</v>
      </c>
      <c r="H42" s="122"/>
      <c r="I42" s="172">
        <v>0</v>
      </c>
      <c r="J42" s="172">
        <v>0</v>
      </c>
      <c r="K42" s="120">
        <f>I42+J42</f>
        <v>0</v>
      </c>
      <c r="L42" s="120">
        <f>+'Resultado 2'!J38</f>
        <v>0</v>
      </c>
      <c r="M42" s="120">
        <f>L42-K42</f>
        <v>0</v>
      </c>
      <c r="N42" s="221">
        <v>0</v>
      </c>
      <c r="P42" s="120">
        <f t="shared" si="10"/>
        <v>0</v>
      </c>
    </row>
    <row r="43" spans="1:16" ht="14">
      <c r="A43" s="135" t="s">
        <v>42</v>
      </c>
      <c r="B43" s="119"/>
      <c r="C43" s="136">
        <f>SUM(C39:C42)</f>
        <v>0</v>
      </c>
      <c r="D43" s="136">
        <f>SUM(D39:D42)</f>
        <v>0</v>
      </c>
      <c r="E43" s="136">
        <f t="shared" ref="E43:P43" si="11">SUM(E39:E42)</f>
        <v>0</v>
      </c>
      <c r="F43" s="136">
        <f>SUM(F39:F42)</f>
        <v>0</v>
      </c>
      <c r="G43" s="136">
        <f t="shared" si="11"/>
        <v>0</v>
      </c>
      <c r="H43" s="143">
        <f>F43-C43-D43-G43</f>
        <v>0</v>
      </c>
      <c r="I43" s="136">
        <f t="shared" si="11"/>
        <v>0</v>
      </c>
      <c r="J43" s="136">
        <f t="shared" si="11"/>
        <v>0</v>
      </c>
      <c r="K43" s="136">
        <f t="shared" si="11"/>
        <v>0</v>
      </c>
      <c r="L43" s="136">
        <f t="shared" si="11"/>
        <v>0</v>
      </c>
      <c r="M43" s="136">
        <f t="shared" si="11"/>
        <v>0</v>
      </c>
      <c r="N43" s="136">
        <f t="shared" si="11"/>
        <v>0</v>
      </c>
      <c r="P43" s="136">
        <f t="shared" si="11"/>
        <v>0</v>
      </c>
    </row>
    <row r="44" spans="1:16" ht="14">
      <c r="A44" s="127"/>
      <c r="B44" s="127"/>
      <c r="C44" s="175"/>
      <c r="D44" s="175"/>
      <c r="E44" s="128"/>
      <c r="F44" s="128"/>
      <c r="G44" s="128"/>
      <c r="H44" s="128"/>
      <c r="I44" s="175"/>
      <c r="J44" s="175"/>
      <c r="K44" s="128"/>
      <c r="L44" s="128"/>
      <c r="M44" s="128"/>
      <c r="N44" s="175"/>
      <c r="P44" s="128"/>
    </row>
    <row r="45" spans="1:16">
      <c r="A45" s="145" t="s">
        <v>43</v>
      </c>
      <c r="B45" s="130"/>
      <c r="C45" s="177"/>
      <c r="D45" s="177"/>
      <c r="E45" s="120"/>
      <c r="F45" s="120"/>
      <c r="G45" s="120"/>
      <c r="H45" s="122"/>
      <c r="I45" s="177"/>
      <c r="J45" s="197"/>
      <c r="K45" s="110"/>
      <c r="L45" s="110"/>
      <c r="M45" s="110"/>
      <c r="N45" s="197"/>
      <c r="P45" s="110"/>
    </row>
    <row r="46" spans="1:16">
      <c r="A46" s="119"/>
      <c r="B46" s="119"/>
      <c r="C46" s="177"/>
      <c r="D46" s="177"/>
      <c r="E46" s="120"/>
      <c r="F46" s="120"/>
      <c r="G46" s="120"/>
      <c r="H46" s="122"/>
      <c r="I46" s="177"/>
      <c r="J46" s="197"/>
      <c r="K46" s="110"/>
      <c r="L46" s="110"/>
      <c r="M46" s="110"/>
      <c r="N46" s="197"/>
      <c r="P46" s="110"/>
    </row>
    <row r="47" spans="1:16">
      <c r="A47" s="277" t="str">
        <f>+'Resultado 2'!A43</f>
        <v>Suministros de oficina</v>
      </c>
      <c r="B47" s="119"/>
      <c r="C47" s="172">
        <v>0</v>
      </c>
      <c r="D47" s="172">
        <v>0</v>
      </c>
      <c r="E47" s="120">
        <f>C47+D47</f>
        <v>0</v>
      </c>
      <c r="F47" s="120">
        <f>+'Resultado 2'!H43</f>
        <v>0</v>
      </c>
      <c r="G47" s="120">
        <f>F47-E47</f>
        <v>0</v>
      </c>
      <c r="H47" s="122"/>
      <c r="I47" s="172">
        <v>0</v>
      </c>
      <c r="J47" s="172">
        <v>0</v>
      </c>
      <c r="K47" s="120">
        <f>I47+J47</f>
        <v>0</v>
      </c>
      <c r="L47" s="120">
        <f>+'Resultado 2'!J43</f>
        <v>0</v>
      </c>
      <c r="M47" s="120">
        <f>L47-K47</f>
        <v>0</v>
      </c>
      <c r="N47" s="221">
        <v>0</v>
      </c>
      <c r="P47" s="120">
        <f t="shared" ref="P47:P49" si="12">+L47-M47</f>
        <v>0</v>
      </c>
    </row>
    <row r="48" spans="1:16">
      <c r="A48" s="277" t="str">
        <f>+'Resultado 2'!A44</f>
        <v xml:space="preserve">Suministros de campo </v>
      </c>
      <c r="B48" s="119"/>
      <c r="C48" s="172">
        <v>0</v>
      </c>
      <c r="D48" s="172">
        <v>0</v>
      </c>
      <c r="E48" s="120">
        <f>C48+D48</f>
        <v>0</v>
      </c>
      <c r="F48" s="120">
        <f>+'Resultado 2'!H44</f>
        <v>0</v>
      </c>
      <c r="G48" s="120">
        <f>F48-E48</f>
        <v>0</v>
      </c>
      <c r="H48" s="122"/>
      <c r="I48" s="172">
        <v>0</v>
      </c>
      <c r="J48" s="172">
        <v>0</v>
      </c>
      <c r="K48" s="120">
        <f>I48+J48</f>
        <v>0</v>
      </c>
      <c r="L48" s="120">
        <f>+'Resultado 2'!J44</f>
        <v>0</v>
      </c>
      <c r="M48" s="120">
        <f>L48-K48</f>
        <v>0</v>
      </c>
      <c r="N48" s="221">
        <v>0</v>
      </c>
      <c r="P48" s="120">
        <f t="shared" si="12"/>
        <v>0</v>
      </c>
    </row>
    <row r="49" spans="1:16" ht="17">
      <c r="A49" s="277" t="str">
        <f>+'Resultado 2'!A45</f>
        <v>Otros (especificar)</v>
      </c>
      <c r="B49" s="119"/>
      <c r="C49" s="172">
        <v>0</v>
      </c>
      <c r="D49" s="172">
        <v>0</v>
      </c>
      <c r="E49" s="120">
        <f>C49+D49</f>
        <v>0</v>
      </c>
      <c r="F49" s="120">
        <f>+'Resultado 2'!H45</f>
        <v>0</v>
      </c>
      <c r="G49" s="120">
        <f>F49-E49</f>
        <v>0</v>
      </c>
      <c r="H49" s="134"/>
      <c r="I49" s="220">
        <v>0</v>
      </c>
      <c r="J49" s="220">
        <v>0</v>
      </c>
      <c r="K49" s="120">
        <f>I49+J49</f>
        <v>0</v>
      </c>
      <c r="L49" s="120">
        <f>+'Resultado 2'!J45</f>
        <v>0</v>
      </c>
      <c r="M49" s="120">
        <f>L49-K49</f>
        <v>0</v>
      </c>
      <c r="N49" s="221">
        <v>0</v>
      </c>
      <c r="P49" s="120">
        <f t="shared" si="12"/>
        <v>0</v>
      </c>
    </row>
    <row r="50" spans="1:16" ht="14">
      <c r="A50" s="135" t="s">
        <v>47</v>
      </c>
      <c r="B50" s="135"/>
      <c r="C50" s="136">
        <f>SUM(C47:C49)</f>
        <v>0</v>
      </c>
      <c r="D50" s="136">
        <f>SUM(D47:D49)</f>
        <v>0</v>
      </c>
      <c r="E50" s="136">
        <f t="shared" ref="E50:P50" si="13">SUM(E47:E49)</f>
        <v>0</v>
      </c>
      <c r="F50" s="136">
        <f t="shared" si="13"/>
        <v>0</v>
      </c>
      <c r="G50" s="136">
        <f t="shared" si="13"/>
        <v>0</v>
      </c>
      <c r="H50" s="143">
        <f>F50-C50-D50-G50</f>
        <v>0</v>
      </c>
      <c r="I50" s="136">
        <f t="shared" si="13"/>
        <v>0</v>
      </c>
      <c r="J50" s="136">
        <f t="shared" si="13"/>
        <v>0</v>
      </c>
      <c r="K50" s="136">
        <f t="shared" si="13"/>
        <v>0</v>
      </c>
      <c r="L50" s="136">
        <f t="shared" si="13"/>
        <v>0</v>
      </c>
      <c r="M50" s="136">
        <f t="shared" si="13"/>
        <v>0</v>
      </c>
      <c r="N50" s="136">
        <f t="shared" si="13"/>
        <v>0</v>
      </c>
      <c r="P50" s="136">
        <f t="shared" si="13"/>
        <v>0</v>
      </c>
    </row>
    <row r="51" spans="1:16">
      <c r="A51" s="127"/>
      <c r="B51" s="127"/>
      <c r="C51" s="177"/>
      <c r="D51" s="177"/>
      <c r="E51" s="120"/>
      <c r="F51" s="120"/>
      <c r="G51" s="120"/>
      <c r="H51" s="122"/>
      <c r="I51" s="177"/>
      <c r="J51" s="197"/>
      <c r="K51" s="110"/>
      <c r="L51" s="110"/>
      <c r="M51" s="110"/>
      <c r="N51" s="197"/>
      <c r="P51" s="110"/>
    </row>
    <row r="52" spans="1:16">
      <c r="A52" s="183" t="s">
        <v>48</v>
      </c>
      <c r="B52" s="132"/>
      <c r="C52" s="177"/>
      <c r="D52" s="177"/>
      <c r="E52" s="120"/>
      <c r="F52" s="120"/>
      <c r="G52" s="120"/>
      <c r="H52" s="122"/>
      <c r="I52" s="177"/>
      <c r="J52" s="197"/>
      <c r="K52" s="110"/>
      <c r="L52" s="110"/>
      <c r="M52" s="110"/>
      <c r="N52" s="197"/>
      <c r="P52" s="110"/>
    </row>
    <row r="53" spans="1:16">
      <c r="A53" s="118"/>
      <c r="B53" s="118"/>
      <c r="C53" s="177"/>
      <c r="D53" s="177"/>
      <c r="E53" s="120"/>
      <c r="F53" s="120"/>
      <c r="G53" s="120"/>
      <c r="H53" s="122"/>
      <c r="I53" s="177"/>
      <c r="J53" s="197"/>
      <c r="K53" s="110"/>
      <c r="L53" s="110"/>
      <c r="M53" s="110"/>
      <c r="N53" s="197"/>
      <c r="P53" s="110"/>
    </row>
    <row r="54" spans="1:16">
      <c r="A54" s="119" t="s">
        <v>49</v>
      </c>
      <c r="B54" s="119"/>
      <c r="C54" s="172">
        <v>0</v>
      </c>
      <c r="D54" s="172">
        <v>0</v>
      </c>
      <c r="E54" s="120">
        <f>C54+D54</f>
        <v>0</v>
      </c>
      <c r="F54" s="120">
        <f>+'Resultado 2'!H50</f>
        <v>0</v>
      </c>
      <c r="G54" s="120">
        <f>F54-E54</f>
        <v>0</v>
      </c>
      <c r="H54" s="122"/>
      <c r="I54" s="172">
        <v>0</v>
      </c>
      <c r="J54" s="172">
        <v>0</v>
      </c>
      <c r="K54" s="120">
        <f>I54+J54</f>
        <v>0</v>
      </c>
      <c r="L54" s="120">
        <f>+'Resultado 2'!J50</f>
        <v>0</v>
      </c>
      <c r="M54" s="120">
        <f>L54-K54</f>
        <v>0</v>
      </c>
      <c r="N54" s="221">
        <v>0</v>
      </c>
      <c r="P54" s="120">
        <f t="shared" ref="P54:P56" si="14">+L54-M54</f>
        <v>0</v>
      </c>
    </row>
    <row r="55" spans="1:16">
      <c r="A55" s="119" t="s">
        <v>50</v>
      </c>
      <c r="B55" s="119"/>
      <c r="C55" s="172">
        <v>0</v>
      </c>
      <c r="D55" s="172">
        <v>0</v>
      </c>
      <c r="E55" s="120">
        <f>C55+D55</f>
        <v>0</v>
      </c>
      <c r="F55" s="120">
        <f>+'Resultado 2'!H51</f>
        <v>0</v>
      </c>
      <c r="G55" s="120">
        <f t="shared" ref="G55:G56" si="15">F55-E55</f>
        <v>0</v>
      </c>
      <c r="H55" s="122"/>
      <c r="I55" s="172">
        <v>0</v>
      </c>
      <c r="J55" s="172">
        <v>0</v>
      </c>
      <c r="K55" s="120">
        <f>I55+J55</f>
        <v>0</v>
      </c>
      <c r="L55" s="120">
        <f>+'Resultado 2'!J51</f>
        <v>0</v>
      </c>
      <c r="M55" s="120">
        <f>L55-K55</f>
        <v>0</v>
      </c>
      <c r="N55" s="221">
        <v>0</v>
      </c>
      <c r="P55" s="120">
        <f t="shared" si="14"/>
        <v>0</v>
      </c>
    </row>
    <row r="56" spans="1:16">
      <c r="A56" s="119" t="s">
        <v>51</v>
      </c>
      <c r="B56" s="119"/>
      <c r="C56" s="172">
        <v>0</v>
      </c>
      <c r="D56" s="172">
        <v>0</v>
      </c>
      <c r="E56" s="120">
        <f>C56+D56</f>
        <v>0</v>
      </c>
      <c r="F56" s="120">
        <f>+'Resultado 2'!H52</f>
        <v>0</v>
      </c>
      <c r="G56" s="120">
        <f t="shared" si="15"/>
        <v>0</v>
      </c>
      <c r="H56" s="122"/>
      <c r="I56" s="172">
        <v>0</v>
      </c>
      <c r="J56" s="172">
        <v>0</v>
      </c>
      <c r="K56" s="120">
        <f>I56+J56</f>
        <v>0</v>
      </c>
      <c r="L56" s="120">
        <f>+'Resultado 2'!J52</f>
        <v>0</v>
      </c>
      <c r="M56" s="120">
        <f>L56-K56</f>
        <v>0</v>
      </c>
      <c r="N56" s="221">
        <v>0</v>
      </c>
      <c r="P56" s="120">
        <f t="shared" si="14"/>
        <v>0</v>
      </c>
    </row>
    <row r="57" spans="1:16" ht="14">
      <c r="A57" s="185" t="s">
        <v>52</v>
      </c>
      <c r="B57" s="138"/>
      <c r="C57" s="136">
        <f>SUM(C54:C56)</f>
        <v>0</v>
      </c>
      <c r="D57" s="136">
        <f>SUM(D54:D56)</f>
        <v>0</v>
      </c>
      <c r="E57" s="136">
        <f t="shared" ref="E57:P57" si="16">SUM(E54:E56)</f>
        <v>0</v>
      </c>
      <c r="F57" s="136">
        <f t="shared" si="16"/>
        <v>0</v>
      </c>
      <c r="G57" s="136">
        <f t="shared" si="16"/>
        <v>0</v>
      </c>
      <c r="H57" s="143">
        <f>F57-C57-D57-G57</f>
        <v>0</v>
      </c>
      <c r="I57" s="136">
        <f t="shared" si="16"/>
        <v>0</v>
      </c>
      <c r="J57" s="136">
        <f t="shared" si="16"/>
        <v>0</v>
      </c>
      <c r="K57" s="136">
        <f t="shared" si="16"/>
        <v>0</v>
      </c>
      <c r="L57" s="136">
        <f t="shared" si="16"/>
        <v>0</v>
      </c>
      <c r="M57" s="136">
        <f t="shared" si="16"/>
        <v>0</v>
      </c>
      <c r="N57" s="136">
        <f t="shared" si="16"/>
        <v>0</v>
      </c>
      <c r="P57" s="136">
        <f t="shared" si="16"/>
        <v>0</v>
      </c>
    </row>
    <row r="58" spans="1:16">
      <c r="A58" s="185"/>
      <c r="B58" s="138"/>
      <c r="C58" s="182"/>
      <c r="D58" s="182"/>
      <c r="E58" s="129"/>
      <c r="F58" s="129"/>
      <c r="G58" s="129"/>
      <c r="H58" s="139"/>
      <c r="I58" s="177"/>
      <c r="J58" s="198"/>
      <c r="K58" s="123"/>
      <c r="L58" s="123"/>
      <c r="M58" s="123"/>
      <c r="N58" s="198"/>
      <c r="P58" s="123"/>
    </row>
    <row r="59" spans="1:16">
      <c r="A59" s="183" t="s">
        <v>53</v>
      </c>
      <c r="B59" s="138"/>
      <c r="C59" s="182"/>
      <c r="D59" s="182"/>
      <c r="E59" s="129"/>
      <c r="F59" s="129"/>
      <c r="G59" s="129"/>
      <c r="H59" s="139"/>
      <c r="I59" s="177"/>
      <c r="J59" s="198"/>
      <c r="K59" s="123"/>
      <c r="L59" s="123"/>
      <c r="M59" s="123"/>
      <c r="N59" s="198"/>
      <c r="P59" s="123"/>
    </row>
    <row r="60" spans="1:16">
      <c r="A60" s="119"/>
      <c r="B60" s="138"/>
      <c r="C60" s="182"/>
      <c r="D60" s="182"/>
      <c r="E60" s="129"/>
      <c r="F60" s="129"/>
      <c r="G60" s="129"/>
      <c r="H60" s="139"/>
      <c r="I60" s="177"/>
      <c r="J60" s="198"/>
      <c r="K60" s="123"/>
      <c r="L60" s="123"/>
      <c r="M60" s="123"/>
      <c r="N60" s="198"/>
      <c r="P60" s="123"/>
    </row>
    <row r="61" spans="1:16">
      <c r="A61" s="119" t="s">
        <v>54</v>
      </c>
      <c r="B61" s="138"/>
      <c r="C61" s="172">
        <v>0</v>
      </c>
      <c r="D61" s="172">
        <v>0</v>
      </c>
      <c r="E61" s="120">
        <f>C61+D61</f>
        <v>0</v>
      </c>
      <c r="F61" s="120">
        <f>+'Resultado 2'!H57</f>
        <v>0</v>
      </c>
      <c r="G61" s="120">
        <f>F61-E61</f>
        <v>0</v>
      </c>
      <c r="H61" s="122"/>
      <c r="I61" s="172">
        <v>0</v>
      </c>
      <c r="J61" s="172">
        <v>0</v>
      </c>
      <c r="K61" s="120">
        <f>I61+J61</f>
        <v>0</v>
      </c>
      <c r="L61" s="120">
        <f>+'Resultado 2'!J57</f>
        <v>0</v>
      </c>
      <c r="M61" s="120">
        <f>L61-K61</f>
        <v>0</v>
      </c>
      <c r="N61" s="221">
        <v>0</v>
      </c>
      <c r="P61" s="120">
        <f t="shared" ref="P61" si="17">+L61-M61</f>
        <v>0</v>
      </c>
    </row>
    <row r="62" spans="1:16" ht="14">
      <c r="A62" s="185" t="s">
        <v>55</v>
      </c>
      <c r="B62" s="138"/>
      <c r="C62" s="136">
        <f>SUM(C61:C61)</f>
        <v>0</v>
      </c>
      <c r="D62" s="136">
        <f>SUM(D61:D61)</f>
        <v>0</v>
      </c>
      <c r="E62" s="136">
        <f>SUM(E61:E61)</f>
        <v>0</v>
      </c>
      <c r="F62" s="136">
        <f>SUM(F61:F61)</f>
        <v>0</v>
      </c>
      <c r="G62" s="136">
        <f>SUM(G61:G61)</f>
        <v>0</v>
      </c>
      <c r="H62" s="143">
        <f>F62-C62-D62-G62</f>
        <v>0</v>
      </c>
      <c r="I62" s="136">
        <f t="shared" ref="I62:N62" si="18">SUM(I61:I61)</f>
        <v>0</v>
      </c>
      <c r="J62" s="136">
        <f t="shared" si="18"/>
        <v>0</v>
      </c>
      <c r="K62" s="136">
        <f t="shared" si="18"/>
        <v>0</v>
      </c>
      <c r="L62" s="136">
        <f t="shared" si="18"/>
        <v>0</v>
      </c>
      <c r="M62" s="136">
        <f t="shared" si="18"/>
        <v>0</v>
      </c>
      <c r="N62" s="136">
        <f t="shared" si="18"/>
        <v>0</v>
      </c>
      <c r="P62" s="136">
        <f>SUM(P61:P61)</f>
        <v>0</v>
      </c>
    </row>
    <row r="63" spans="1:16">
      <c r="A63" s="185"/>
      <c r="B63" s="138"/>
      <c r="C63" s="182"/>
      <c r="D63" s="182"/>
      <c r="E63" s="129"/>
      <c r="F63" s="129"/>
      <c r="G63" s="129"/>
      <c r="H63" s="139"/>
      <c r="I63" s="177"/>
      <c r="J63" s="198"/>
      <c r="K63" s="123"/>
      <c r="L63" s="123"/>
      <c r="M63" s="123"/>
      <c r="N63" s="198"/>
      <c r="P63" s="123"/>
    </row>
    <row r="64" spans="1:16">
      <c r="A64" s="183" t="s">
        <v>56</v>
      </c>
      <c r="B64" s="138"/>
      <c r="C64" s="182"/>
      <c r="D64" s="182"/>
      <c r="E64" s="129"/>
      <c r="F64" s="129"/>
      <c r="G64" s="129"/>
      <c r="H64" s="139"/>
      <c r="I64" s="177"/>
      <c r="J64" s="198"/>
      <c r="K64" s="123"/>
      <c r="L64" s="123"/>
      <c r="M64" s="123"/>
      <c r="N64" s="198"/>
      <c r="P64" s="123"/>
    </row>
    <row r="65" spans="1:16">
      <c r="A65" s="118"/>
      <c r="B65" s="138"/>
      <c r="C65" s="182"/>
      <c r="D65" s="182"/>
      <c r="E65" s="129"/>
      <c r="F65" s="129"/>
      <c r="G65" s="129"/>
      <c r="H65" s="139"/>
      <c r="I65" s="177"/>
      <c r="J65" s="198"/>
      <c r="K65" s="123"/>
      <c r="L65" s="123"/>
      <c r="M65" s="123"/>
      <c r="N65" s="198"/>
      <c r="P65" s="123"/>
    </row>
    <row r="66" spans="1:16" ht="28">
      <c r="A66" s="276" t="str">
        <f>+'Resultado 2'!A62</f>
        <v>Compra de imágenes fotográficas, cartográficas y satelitales</v>
      </c>
      <c r="B66" s="138"/>
      <c r="C66" s="172">
        <v>0</v>
      </c>
      <c r="D66" s="172">
        <v>0</v>
      </c>
      <c r="E66" s="120">
        <f>C66+D66</f>
        <v>0</v>
      </c>
      <c r="F66" s="120">
        <f>+'Resultado 2'!H62</f>
        <v>0</v>
      </c>
      <c r="G66" s="120">
        <f>F66-E66</f>
        <v>0</v>
      </c>
      <c r="H66" s="122"/>
      <c r="I66" s="172">
        <v>0</v>
      </c>
      <c r="J66" s="172">
        <v>0</v>
      </c>
      <c r="K66" s="120">
        <f>I66+J66</f>
        <v>0</v>
      </c>
      <c r="L66" s="120">
        <f>+'Resultado 2'!J62</f>
        <v>0</v>
      </c>
      <c r="M66" s="120">
        <f>L66-K66</f>
        <v>0</v>
      </c>
      <c r="N66" s="221">
        <v>0</v>
      </c>
      <c r="P66" s="120">
        <f t="shared" ref="P66:P69" si="19">+L66-M66</f>
        <v>0</v>
      </c>
    </row>
    <row r="67" spans="1:16">
      <c r="A67" s="276" t="str">
        <f>+'Resultado 2'!A63</f>
        <v>Impresiones</v>
      </c>
      <c r="B67" s="138"/>
      <c r="C67" s="172">
        <v>0</v>
      </c>
      <c r="D67" s="172">
        <v>0</v>
      </c>
      <c r="E67" s="120">
        <f t="shared" ref="E67:E69" si="20">C67+D67</f>
        <v>0</v>
      </c>
      <c r="F67" s="120">
        <f>+'Resultado 2'!H63</f>
        <v>0</v>
      </c>
      <c r="G67" s="120">
        <f t="shared" ref="G67:G69" si="21">F67-E67</f>
        <v>0</v>
      </c>
      <c r="H67" s="122"/>
      <c r="I67" s="172">
        <v>0</v>
      </c>
      <c r="J67" s="172">
        <v>0</v>
      </c>
      <c r="K67" s="120">
        <f t="shared" ref="K67:K69" si="22">I67+J67</f>
        <v>0</v>
      </c>
      <c r="L67" s="120">
        <f>+'Resultado 2'!J63</f>
        <v>0</v>
      </c>
      <c r="M67" s="120">
        <f t="shared" ref="M67:M69" si="23">L67-K67</f>
        <v>0</v>
      </c>
      <c r="N67" s="221">
        <v>0</v>
      </c>
      <c r="P67" s="120">
        <f t="shared" si="19"/>
        <v>0</v>
      </c>
    </row>
    <row r="68" spans="1:16">
      <c r="A68" s="276" t="str">
        <f>+'Resultado 2'!A64</f>
        <v>Producción de Video</v>
      </c>
      <c r="B68" s="138"/>
      <c r="C68" s="172">
        <v>0</v>
      </c>
      <c r="D68" s="172">
        <v>0</v>
      </c>
      <c r="E68" s="120">
        <f t="shared" si="20"/>
        <v>0</v>
      </c>
      <c r="F68" s="120">
        <f>+'Resultado 2'!H64</f>
        <v>0</v>
      </c>
      <c r="G68" s="120">
        <f t="shared" si="21"/>
        <v>0</v>
      </c>
      <c r="H68" s="122"/>
      <c r="I68" s="172">
        <v>0</v>
      </c>
      <c r="J68" s="172">
        <v>0</v>
      </c>
      <c r="K68" s="120">
        <f t="shared" si="22"/>
        <v>0</v>
      </c>
      <c r="L68" s="120">
        <f>+'Resultado 2'!J64</f>
        <v>0</v>
      </c>
      <c r="M68" s="120">
        <f t="shared" si="23"/>
        <v>0</v>
      </c>
      <c r="N68" s="221">
        <v>0</v>
      </c>
      <c r="P68" s="120">
        <f t="shared" si="19"/>
        <v>0</v>
      </c>
    </row>
    <row r="69" spans="1:16">
      <c r="A69" s="276" t="str">
        <f>+'Resultado 2'!A65</f>
        <v>Comunicaciones y Relaciones Públicas</v>
      </c>
      <c r="B69" s="138"/>
      <c r="C69" s="172">
        <v>0</v>
      </c>
      <c r="D69" s="172">
        <v>0</v>
      </c>
      <c r="E69" s="120">
        <f t="shared" si="20"/>
        <v>0</v>
      </c>
      <c r="F69" s="120">
        <f>+'Resultado 2'!H65</f>
        <v>0</v>
      </c>
      <c r="G69" s="120">
        <f t="shared" si="21"/>
        <v>0</v>
      </c>
      <c r="H69" s="122"/>
      <c r="I69" s="172">
        <v>0</v>
      </c>
      <c r="J69" s="172">
        <v>0</v>
      </c>
      <c r="K69" s="120">
        <f t="shared" si="22"/>
        <v>0</v>
      </c>
      <c r="L69" s="120">
        <f>+'Resultado 2'!J65</f>
        <v>0</v>
      </c>
      <c r="M69" s="120">
        <f t="shared" si="23"/>
        <v>0</v>
      </c>
      <c r="N69" s="221">
        <v>0</v>
      </c>
      <c r="P69" s="120">
        <f t="shared" si="19"/>
        <v>0</v>
      </c>
    </row>
    <row r="70" spans="1:16" ht="14">
      <c r="A70" s="185" t="s">
        <v>61</v>
      </c>
      <c r="B70" s="138"/>
      <c r="C70" s="136">
        <f>SUM(C66:C69)</f>
        <v>0</v>
      </c>
      <c r="D70" s="136">
        <f>SUM(D66:D69)</f>
        <v>0</v>
      </c>
      <c r="E70" s="136">
        <f t="shared" ref="E70:G70" si="24">SUM(E66:E69)</f>
        <v>0</v>
      </c>
      <c r="F70" s="136">
        <f t="shared" si="24"/>
        <v>0</v>
      </c>
      <c r="G70" s="136">
        <f t="shared" si="24"/>
        <v>0</v>
      </c>
      <c r="H70" s="143">
        <f>F70-C70-D70-G70</f>
        <v>0</v>
      </c>
      <c r="I70" s="136">
        <f>SUM(I66:I69)</f>
        <v>0</v>
      </c>
      <c r="J70" s="136">
        <f>SUM(J66:J69)</f>
        <v>0</v>
      </c>
      <c r="K70" s="136">
        <f t="shared" ref="K70:L70" si="25">SUM(K66:K69)</f>
        <v>0</v>
      </c>
      <c r="L70" s="136">
        <f t="shared" si="25"/>
        <v>0</v>
      </c>
      <c r="M70" s="136">
        <f>SUM(M66:M69)</f>
        <v>0</v>
      </c>
      <c r="N70" s="136">
        <f>SUM(N66:N69)</f>
        <v>0</v>
      </c>
      <c r="P70" s="136">
        <f t="shared" ref="P70" si="26">SUM(P66:P66)</f>
        <v>0</v>
      </c>
    </row>
    <row r="71" spans="1:16">
      <c r="A71" s="185"/>
      <c r="B71" s="138"/>
      <c r="C71" s="182"/>
      <c r="D71" s="182"/>
      <c r="E71" s="129"/>
      <c r="F71" s="129"/>
      <c r="G71" s="129"/>
      <c r="H71" s="139"/>
      <c r="I71" s="177"/>
      <c r="J71" s="198"/>
      <c r="K71" s="123"/>
      <c r="L71" s="123"/>
      <c r="M71" s="123"/>
      <c r="N71" s="198"/>
      <c r="P71" s="123"/>
    </row>
    <row r="72" spans="1:16">
      <c r="A72" s="183" t="s">
        <v>62</v>
      </c>
      <c r="B72" s="138"/>
      <c r="C72" s="182"/>
      <c r="D72" s="182"/>
      <c r="E72" s="129"/>
      <c r="F72" s="129"/>
      <c r="G72" s="129"/>
      <c r="H72" s="139"/>
      <c r="I72" s="177"/>
      <c r="J72" s="198"/>
      <c r="K72" s="123"/>
      <c r="L72" s="123"/>
      <c r="M72" s="123"/>
      <c r="N72" s="198"/>
      <c r="P72" s="123"/>
    </row>
    <row r="73" spans="1:16">
      <c r="A73" s="118"/>
      <c r="B73" s="138"/>
      <c r="C73" s="182"/>
      <c r="D73" s="182"/>
      <c r="E73" s="129"/>
      <c r="F73" s="129"/>
      <c r="G73" s="129"/>
      <c r="H73" s="139"/>
      <c r="I73" s="177"/>
      <c r="J73" s="198"/>
      <c r="K73" s="123"/>
      <c r="L73" s="123"/>
      <c r="M73" s="123"/>
      <c r="N73" s="198"/>
      <c r="P73" s="123"/>
    </row>
    <row r="74" spans="1:16">
      <c r="A74" s="119" t="s">
        <v>197</v>
      </c>
      <c r="B74" s="138"/>
      <c r="C74" s="172">
        <v>0</v>
      </c>
      <c r="D74" s="172">
        <v>0</v>
      </c>
      <c r="E74" s="120">
        <f>C74+D74</f>
        <v>0</v>
      </c>
      <c r="F74" s="120">
        <f>+'Resultado 2'!H70</f>
        <v>0</v>
      </c>
      <c r="G74" s="120">
        <f>F74-E74</f>
        <v>0</v>
      </c>
      <c r="H74" s="122"/>
      <c r="I74" s="172">
        <v>0</v>
      </c>
      <c r="J74" s="172">
        <v>0</v>
      </c>
      <c r="K74" s="120">
        <f>I74+J74</f>
        <v>0</v>
      </c>
      <c r="L74" s="120">
        <f>+'Resultado 2'!J70</f>
        <v>0</v>
      </c>
      <c r="M74" s="120">
        <f>L74-K74</f>
        <v>0</v>
      </c>
      <c r="N74" s="221">
        <v>0</v>
      </c>
      <c r="P74" s="120">
        <f t="shared" ref="P74:P76" si="27">+L74-M74</f>
        <v>0</v>
      </c>
    </row>
    <row r="75" spans="1:16">
      <c r="A75" s="119" t="s">
        <v>64</v>
      </c>
      <c r="B75" s="138"/>
      <c r="C75" s="172">
        <v>0</v>
      </c>
      <c r="D75" s="172">
        <v>0</v>
      </c>
      <c r="E75" s="120">
        <f>C75+D75</f>
        <v>0</v>
      </c>
      <c r="F75" s="120">
        <f>+'Resultado 2'!H71</f>
        <v>0</v>
      </c>
      <c r="G75" s="120">
        <f>F75-E75</f>
        <v>0</v>
      </c>
      <c r="H75" s="122"/>
      <c r="I75" s="172">
        <v>0</v>
      </c>
      <c r="J75" s="172">
        <v>0</v>
      </c>
      <c r="K75" s="120">
        <f>I75+J75</f>
        <v>0</v>
      </c>
      <c r="L75" s="120">
        <f>+'Resultado 2'!J71</f>
        <v>0</v>
      </c>
      <c r="M75" s="120">
        <f>L75-K75</f>
        <v>0</v>
      </c>
      <c r="N75" s="221">
        <v>0</v>
      </c>
      <c r="P75" s="120">
        <f t="shared" si="27"/>
        <v>0</v>
      </c>
    </row>
    <row r="76" spans="1:16">
      <c r="A76" s="119" t="s">
        <v>198</v>
      </c>
      <c r="B76" s="138"/>
      <c r="C76" s="172">
        <v>0</v>
      </c>
      <c r="D76" s="172">
        <v>0</v>
      </c>
      <c r="E76" s="120">
        <f>C76+D76</f>
        <v>0</v>
      </c>
      <c r="F76" s="120">
        <f>+'Resultado 2'!H72</f>
        <v>0</v>
      </c>
      <c r="G76" s="120">
        <f>F76-E76</f>
        <v>0</v>
      </c>
      <c r="H76" s="122"/>
      <c r="I76" s="172">
        <v>0</v>
      </c>
      <c r="J76" s="172">
        <v>0</v>
      </c>
      <c r="K76" s="120">
        <f>I76+J76</f>
        <v>0</v>
      </c>
      <c r="L76" s="120">
        <f>+'Resultado 2'!J72</f>
        <v>0</v>
      </c>
      <c r="M76" s="120">
        <f>L76-K76</f>
        <v>0</v>
      </c>
      <c r="N76" s="221">
        <v>0</v>
      </c>
      <c r="P76" s="120">
        <f t="shared" si="27"/>
        <v>0</v>
      </c>
    </row>
    <row r="77" spans="1:16">
      <c r="A77" s="185" t="s">
        <v>66</v>
      </c>
      <c r="B77" s="138"/>
      <c r="C77" s="136">
        <f>SUM(C74:C76)</f>
        <v>0</v>
      </c>
      <c r="D77" s="136">
        <f>SUM(D74:D76)</f>
        <v>0</v>
      </c>
      <c r="E77" s="136">
        <f t="shared" ref="E77:P77" si="28">SUM(E74:E76)</f>
        <v>0</v>
      </c>
      <c r="F77" s="136">
        <f t="shared" si="28"/>
        <v>0</v>
      </c>
      <c r="G77" s="136">
        <f t="shared" si="28"/>
        <v>0</v>
      </c>
      <c r="H77" s="143">
        <f>F77-C77-D77-G77</f>
        <v>0</v>
      </c>
      <c r="I77" s="143">
        <f t="shared" si="28"/>
        <v>0</v>
      </c>
      <c r="J77" s="144">
        <f t="shared" si="28"/>
        <v>0</v>
      </c>
      <c r="K77" s="144">
        <f t="shared" si="28"/>
        <v>0</v>
      </c>
      <c r="L77" s="144">
        <f t="shared" si="28"/>
        <v>0</v>
      </c>
      <c r="M77" s="144">
        <f t="shared" si="28"/>
        <v>0</v>
      </c>
      <c r="N77" s="144">
        <f t="shared" si="28"/>
        <v>0</v>
      </c>
      <c r="P77" s="144">
        <f t="shared" si="28"/>
        <v>0</v>
      </c>
    </row>
    <row r="78" spans="1:16">
      <c r="A78" s="185"/>
      <c r="B78" s="138"/>
      <c r="C78" s="182"/>
      <c r="D78" s="182"/>
      <c r="E78" s="129"/>
      <c r="F78" s="129"/>
      <c r="G78" s="129"/>
      <c r="H78" s="139"/>
      <c r="I78" s="177"/>
      <c r="J78" s="198"/>
      <c r="K78" s="123"/>
      <c r="L78" s="123"/>
      <c r="M78" s="123"/>
      <c r="N78" s="198"/>
      <c r="P78" s="123"/>
    </row>
    <row r="79" spans="1:16">
      <c r="A79" s="185" t="s">
        <v>67</v>
      </c>
      <c r="B79" s="148"/>
      <c r="C79" s="129">
        <f>C77+C70+C62+C57+C50+C43+C35+C30+C21</f>
        <v>0</v>
      </c>
      <c r="D79" s="129">
        <f>D77+D70+D62+D57+D50+D43+D35+D30+D21</f>
        <v>0</v>
      </c>
      <c r="E79" s="129">
        <f>E77+E70+E62+E57+E50+E43+E35+E30+E21</f>
        <v>0</v>
      </c>
      <c r="F79" s="129">
        <f>F77+F70+F62+F57+F50+F43+F35+F30+F21</f>
        <v>0</v>
      </c>
      <c r="G79" s="129">
        <f>G77+G70+G62+G57+G50+G43+G35+G30+G21</f>
        <v>0</v>
      </c>
      <c r="H79" s="129"/>
      <c r="I79" s="129">
        <f t="shared" ref="I79:N79" si="29">I77+I70+I62+I57+I50+I43+I35+I30+I21</f>
        <v>0</v>
      </c>
      <c r="J79" s="123">
        <f t="shared" si="29"/>
        <v>0</v>
      </c>
      <c r="K79" s="120">
        <f t="shared" si="29"/>
        <v>0</v>
      </c>
      <c r="L79" s="120">
        <f t="shared" si="29"/>
        <v>0</v>
      </c>
      <c r="M79" s="120">
        <f t="shared" si="29"/>
        <v>0</v>
      </c>
      <c r="N79" s="123">
        <f t="shared" si="29"/>
        <v>0</v>
      </c>
      <c r="P79" s="123">
        <f>P77+P70+P62+P57+P50+P43+P35+P30+P21</f>
        <v>0</v>
      </c>
    </row>
    <row r="80" spans="1:16">
      <c r="A80" s="174"/>
      <c r="B80" s="127"/>
      <c r="C80" s="177"/>
      <c r="D80" s="177"/>
      <c r="E80" s="120"/>
      <c r="F80" s="120"/>
      <c r="G80" s="120"/>
      <c r="H80" s="122"/>
      <c r="I80" s="177"/>
      <c r="J80" s="198"/>
      <c r="K80" s="120"/>
      <c r="L80" s="120"/>
      <c r="M80" s="120"/>
      <c r="N80" s="198"/>
      <c r="P80" s="123"/>
    </row>
    <row r="81" spans="1:16" ht="14">
      <c r="A81" s="186" t="s">
        <v>68</v>
      </c>
      <c r="B81" s="149">
        <v>0</v>
      </c>
      <c r="C81" s="120">
        <f>ROUND(+C79*$B$81,2)</f>
        <v>0</v>
      </c>
      <c r="D81" s="120">
        <f t="shared" ref="D81:P81" si="30">ROUND(+D79*$B$81,2)</f>
        <v>0</v>
      </c>
      <c r="E81" s="120">
        <f t="shared" si="30"/>
        <v>0</v>
      </c>
      <c r="F81" s="120">
        <f t="shared" si="30"/>
        <v>0</v>
      </c>
      <c r="G81" s="120">
        <f t="shared" si="30"/>
        <v>0</v>
      </c>
      <c r="H81" s="120"/>
      <c r="I81" s="120">
        <f t="shared" si="30"/>
        <v>0</v>
      </c>
      <c r="J81" s="120">
        <f t="shared" si="30"/>
        <v>0</v>
      </c>
      <c r="K81" s="120">
        <f t="shared" si="30"/>
        <v>0</v>
      </c>
      <c r="L81" s="120">
        <f t="shared" si="30"/>
        <v>0</v>
      </c>
      <c r="M81" s="120">
        <f t="shared" si="30"/>
        <v>0</v>
      </c>
      <c r="N81" s="120">
        <f t="shared" si="30"/>
        <v>0</v>
      </c>
      <c r="O81" s="120"/>
      <c r="P81" s="120">
        <f t="shared" si="30"/>
        <v>0</v>
      </c>
    </row>
    <row r="82" spans="1:16" ht="15" thickBot="1">
      <c r="A82" s="140"/>
      <c r="B82" s="140"/>
      <c r="C82" s="177"/>
      <c r="D82" s="177"/>
      <c r="E82" s="120"/>
      <c r="F82" s="120"/>
      <c r="G82" s="120"/>
      <c r="H82" s="122"/>
      <c r="I82" s="177"/>
      <c r="J82" s="198"/>
      <c r="K82" s="120"/>
      <c r="L82" s="120"/>
      <c r="M82" s="120"/>
      <c r="N82" s="198"/>
      <c r="P82" s="123"/>
    </row>
    <row r="83" spans="1:16" thickBot="1">
      <c r="A83" s="425" t="s">
        <v>69</v>
      </c>
      <c r="B83" s="426"/>
      <c r="C83" s="427">
        <f t="shared" ref="C83:N83" si="31">+C81+C79</f>
        <v>0</v>
      </c>
      <c r="D83" s="427">
        <f t="shared" si="31"/>
        <v>0</v>
      </c>
      <c r="E83" s="427">
        <f t="shared" si="31"/>
        <v>0</v>
      </c>
      <c r="F83" s="427">
        <f t="shared" si="31"/>
        <v>0</v>
      </c>
      <c r="G83" s="427">
        <f t="shared" si="31"/>
        <v>0</v>
      </c>
      <c r="H83" s="427">
        <f t="shared" si="31"/>
        <v>0</v>
      </c>
      <c r="I83" s="427">
        <f t="shared" si="31"/>
        <v>0</v>
      </c>
      <c r="J83" s="427">
        <f t="shared" si="31"/>
        <v>0</v>
      </c>
      <c r="K83" s="427">
        <f t="shared" si="31"/>
        <v>0</v>
      </c>
      <c r="L83" s="427">
        <f t="shared" si="31"/>
        <v>0</v>
      </c>
      <c r="M83" s="427">
        <f t="shared" si="31"/>
        <v>0</v>
      </c>
      <c r="N83" s="427">
        <f t="shared" si="31"/>
        <v>0</v>
      </c>
      <c r="P83" s="427">
        <f>+P81+P79</f>
        <v>0</v>
      </c>
    </row>
  </sheetData>
  <mergeCells count="7">
    <mergeCell ref="B8:M8"/>
    <mergeCell ref="B9:M9"/>
    <mergeCell ref="A1:J1"/>
    <mergeCell ref="A3:J3"/>
    <mergeCell ref="B5:M5"/>
    <mergeCell ref="B6:M6"/>
    <mergeCell ref="B7:M7"/>
  </mergeCells>
  <phoneticPr fontId="0" type="noConversion"/>
  <printOptions horizontalCentered="1" verticalCentered="1"/>
  <pageMargins left="0" right="0" top="0.51181102362204722" bottom="0.51181102362204722" header="0" footer="0"/>
  <pageSetup orientation="portrait" horizontalDpi="4294967293" verticalDpi="0" r:id="rId1"/>
  <headerFooter alignWithMargins="0">
    <oddFooter>&amp;CConservation International</oddFooter>
  </headerFooter>
  <ignoredErrors>
    <ignoredError sqref="H70 H77 H21 H30 H35 H43 H50 H57 H62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83"/>
  <sheetViews>
    <sheetView topLeftCell="A19" zoomScale="75" zoomScaleNormal="75" zoomScalePageLayoutView="75" workbookViewId="0">
      <selection activeCell="A27" sqref="A27"/>
    </sheetView>
  </sheetViews>
  <sheetFormatPr defaultColWidth="12.3046875" defaultRowHeight="14.5"/>
  <cols>
    <col min="1" max="1" width="40.69140625" style="111" customWidth="1"/>
    <col min="2" max="2" width="12" style="111" customWidth="1"/>
    <col min="3" max="5" width="14.4609375" style="111" customWidth="1"/>
    <col min="6" max="7" width="13.3046875" style="111" bestFit="1" customWidth="1"/>
    <col min="8" max="8" width="10" style="141" customWidth="1"/>
    <col min="9" max="9" width="12.3046875" style="109" customWidth="1"/>
    <col min="10" max="10" width="14.69140625" style="110" customWidth="1"/>
    <col min="11" max="14" width="12.3046875" style="111" customWidth="1"/>
    <col min="15" max="15" width="3" style="111" customWidth="1"/>
    <col min="16" max="16" width="14.3046875" style="111" customWidth="1"/>
    <col min="17" max="16384" width="12.3046875" style="111"/>
  </cols>
  <sheetData>
    <row r="1" spans="1:16" ht="30.75" customHeight="1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6">
      <c r="A2" s="159"/>
      <c r="B2" s="159"/>
      <c r="C2" s="161"/>
      <c r="D2" s="161"/>
      <c r="E2" s="161"/>
      <c r="F2" s="161"/>
      <c r="G2" s="161"/>
      <c r="H2" s="196"/>
      <c r="I2" s="161"/>
      <c r="J2" s="197"/>
    </row>
    <row r="3" spans="1:16" ht="20">
      <c r="A3" s="439" t="s">
        <v>199</v>
      </c>
      <c r="B3" s="439"/>
      <c r="C3" s="439"/>
      <c r="D3" s="439"/>
      <c r="E3" s="439"/>
      <c r="F3" s="439"/>
      <c r="G3" s="439"/>
      <c r="H3" s="439"/>
      <c r="I3" s="439"/>
      <c r="J3" s="439"/>
    </row>
    <row r="4" spans="1:16" ht="17.5">
      <c r="A4" s="162"/>
      <c r="B4" s="159"/>
      <c r="C4" s="163"/>
      <c r="D4" s="163"/>
      <c r="E4" s="161"/>
      <c r="F4" s="161"/>
      <c r="G4" s="161"/>
      <c r="H4" s="196"/>
      <c r="I4" s="161"/>
      <c r="J4" s="197"/>
    </row>
    <row r="5" spans="1:16" ht="15.5">
      <c r="A5" s="213" t="s">
        <v>2</v>
      </c>
      <c r="B5" s="457" t="str">
        <f>'Resultado 1'!B5:E5</f>
        <v xml:space="preserve"> </v>
      </c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</row>
    <row r="6" spans="1:16" ht="15.5">
      <c r="A6" s="213" t="s">
        <v>4</v>
      </c>
      <c r="B6" s="457" t="str">
        <f>'Resultado 1'!B6:E6</f>
        <v xml:space="preserve"> </v>
      </c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</row>
    <row r="7" spans="1:16" ht="15.5">
      <c r="A7" s="213" t="s">
        <v>5</v>
      </c>
      <c r="B7" s="457" t="str">
        <f>'Resultado 1'!B7:E7</f>
        <v xml:space="preserve"> </v>
      </c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</row>
    <row r="8" spans="1:16" ht="15.5">
      <c r="A8" s="213" t="s">
        <v>6</v>
      </c>
      <c r="B8" s="457" t="str">
        <f>'Resultado 1'!B8:E8</f>
        <v xml:space="preserve"> </v>
      </c>
      <c r="C8" s="459"/>
      <c r="D8" s="459"/>
      <c r="E8" s="459"/>
      <c r="F8" s="458"/>
      <c r="G8" s="458"/>
      <c r="H8" s="458"/>
      <c r="I8" s="458"/>
      <c r="J8" s="458"/>
      <c r="K8" s="458"/>
      <c r="L8" s="458"/>
      <c r="M8" s="458"/>
    </row>
    <row r="9" spans="1:16" ht="15.5">
      <c r="A9" s="213" t="s">
        <v>7</v>
      </c>
      <c r="B9" s="457" t="str">
        <f>'Resultado 1'!B9:E9</f>
        <v xml:space="preserve"> </v>
      </c>
      <c r="C9" s="459"/>
      <c r="D9" s="459"/>
      <c r="E9" s="459"/>
      <c r="F9" s="458"/>
      <c r="G9" s="458"/>
      <c r="H9" s="458"/>
      <c r="I9" s="458"/>
      <c r="J9" s="458"/>
      <c r="K9" s="458"/>
      <c r="L9" s="458"/>
      <c r="M9" s="458"/>
    </row>
    <row r="10" spans="1:16" ht="15.5">
      <c r="A10" s="213"/>
      <c r="B10" s="213"/>
      <c r="C10" s="213"/>
      <c r="D10" s="213"/>
      <c r="E10" s="213"/>
      <c r="F10" s="213"/>
      <c r="G10" s="213"/>
      <c r="H10" s="196"/>
      <c r="I10" s="161"/>
      <c r="J10" s="197"/>
    </row>
    <row r="11" spans="1:16" ht="18">
      <c r="A11" s="214" t="s">
        <v>149</v>
      </c>
      <c r="B11" s="215" t="s">
        <v>150</v>
      </c>
      <c r="C11" s="216"/>
      <c r="D11" s="216"/>
      <c r="E11" s="216"/>
      <c r="F11" s="216"/>
      <c r="G11" s="216"/>
      <c r="H11" s="216"/>
      <c r="I11" s="216"/>
      <c r="J11" s="216"/>
      <c r="K11" s="147"/>
      <c r="L11" s="147"/>
      <c r="M11" s="147"/>
      <c r="N11" s="147"/>
      <c r="O11" s="147"/>
      <c r="P11" s="147"/>
    </row>
    <row r="12" spans="1:16" ht="18">
      <c r="A12" s="214" t="s">
        <v>151</v>
      </c>
      <c r="B12" s="215" t="s">
        <v>150</v>
      </c>
      <c r="C12" s="216"/>
      <c r="D12" s="216"/>
      <c r="E12" s="216"/>
      <c r="F12" s="216"/>
      <c r="G12" s="216"/>
      <c r="H12" s="216"/>
      <c r="I12" s="216"/>
      <c r="J12" s="216"/>
      <c r="K12" s="147"/>
      <c r="L12" s="147"/>
      <c r="M12" s="147"/>
      <c r="N12" s="147"/>
      <c r="O12" s="147"/>
      <c r="P12" s="147"/>
    </row>
    <row r="13" spans="1:16" ht="18">
      <c r="A13" s="379" t="s">
        <v>152</v>
      </c>
      <c r="B13" s="105" t="s">
        <v>150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</row>
    <row r="15" spans="1:16" ht="46.5">
      <c r="A15" s="146" t="s">
        <v>22</v>
      </c>
      <c r="B15" s="115"/>
      <c r="C15" s="219" t="s">
        <v>183</v>
      </c>
      <c r="D15" s="219" t="s">
        <v>184</v>
      </c>
      <c r="E15" s="217" t="s">
        <v>185</v>
      </c>
      <c r="F15" s="217" t="s">
        <v>186</v>
      </c>
      <c r="G15" s="217" t="s">
        <v>187</v>
      </c>
      <c r="H15" s="218" t="s">
        <v>188</v>
      </c>
      <c r="I15" s="219" t="s">
        <v>189</v>
      </c>
      <c r="J15" s="219" t="s">
        <v>190</v>
      </c>
      <c r="K15" s="217" t="s">
        <v>191</v>
      </c>
      <c r="L15" s="217" t="s">
        <v>192</v>
      </c>
      <c r="M15" s="217" t="s">
        <v>193</v>
      </c>
      <c r="N15" s="219" t="s">
        <v>194</v>
      </c>
      <c r="O15" s="151"/>
      <c r="P15" s="152" t="s">
        <v>188</v>
      </c>
    </row>
    <row r="16" spans="1:16">
      <c r="A16" s="117"/>
      <c r="B16" s="117"/>
      <c r="C16" s="170"/>
      <c r="D16" s="170"/>
      <c r="E16" s="113"/>
      <c r="F16" s="113"/>
      <c r="G16" s="113"/>
      <c r="H16" s="116"/>
      <c r="I16" s="161"/>
      <c r="J16" s="197"/>
      <c r="N16" s="163"/>
    </row>
    <row r="17" spans="1:16" ht="15.75" customHeight="1">
      <c r="A17" s="118" t="s">
        <v>23</v>
      </c>
      <c r="B17" s="118"/>
      <c r="C17" s="170"/>
      <c r="D17" s="170"/>
      <c r="E17" s="113"/>
      <c r="F17" s="113"/>
      <c r="G17" s="113"/>
      <c r="H17" s="116"/>
      <c r="I17" s="161"/>
      <c r="J17" s="197"/>
      <c r="N17" s="163"/>
    </row>
    <row r="18" spans="1:16" ht="14">
      <c r="A18" s="119" t="s">
        <v>24</v>
      </c>
      <c r="B18" s="119"/>
      <c r="C18" s="172">
        <v>0</v>
      </c>
      <c r="D18" s="172">
        <v>0</v>
      </c>
      <c r="E18" s="120">
        <f>C18+D18</f>
        <v>0</v>
      </c>
      <c r="F18" s="120">
        <f>'Resultado 3'!H15</f>
        <v>0</v>
      </c>
      <c r="G18" s="120">
        <f>F18-E18</f>
        <v>0</v>
      </c>
      <c r="H18" s="122"/>
      <c r="I18" s="172">
        <v>0</v>
      </c>
      <c r="J18" s="172">
        <v>0</v>
      </c>
      <c r="K18" s="120">
        <f>I18+J18</f>
        <v>0</v>
      </c>
      <c r="L18" s="120">
        <f>+'Resultado 3'!J15</f>
        <v>0</v>
      </c>
      <c r="M18" s="120">
        <f>L18-K18</f>
        <v>0</v>
      </c>
      <c r="N18" s="172">
        <v>0</v>
      </c>
      <c r="P18" s="120">
        <f>+L18-M18</f>
        <v>0</v>
      </c>
    </row>
    <row r="19" spans="1:16" ht="14">
      <c r="A19" s="119" t="s">
        <v>25</v>
      </c>
      <c r="B19" s="124"/>
      <c r="C19" s="172">
        <v>0</v>
      </c>
      <c r="D19" s="172">
        <v>0</v>
      </c>
      <c r="E19" s="120">
        <f>C19+D19</f>
        <v>0</v>
      </c>
      <c r="F19" s="120">
        <f>'Resultado 3'!H16</f>
        <v>0</v>
      </c>
      <c r="G19" s="120">
        <f>F19-E19</f>
        <v>0</v>
      </c>
      <c r="H19" s="122"/>
      <c r="I19" s="172">
        <v>0</v>
      </c>
      <c r="J19" s="172">
        <v>0</v>
      </c>
      <c r="K19" s="120">
        <f>I19+J19</f>
        <v>0</v>
      </c>
      <c r="L19" s="120">
        <f>+'Resultado 3'!J16</f>
        <v>0</v>
      </c>
      <c r="M19" s="120">
        <f>L19-K19</f>
        <v>0</v>
      </c>
      <c r="N19" s="172">
        <v>0</v>
      </c>
      <c r="P19" s="120">
        <f t="shared" ref="P19:P20" si="0">+L19-M19</f>
        <v>0</v>
      </c>
    </row>
    <row r="20" spans="1:16" ht="14">
      <c r="A20" s="119" t="s">
        <v>26</v>
      </c>
      <c r="B20" s="124"/>
      <c r="C20" s="172">
        <v>0</v>
      </c>
      <c r="D20" s="172">
        <v>0</v>
      </c>
      <c r="E20" s="120">
        <f>C20+D20</f>
        <v>0</v>
      </c>
      <c r="F20" s="120">
        <f>'Resultado 3'!H17</f>
        <v>0</v>
      </c>
      <c r="G20" s="120">
        <f>F20-E20</f>
        <v>0</v>
      </c>
      <c r="H20" s="122"/>
      <c r="I20" s="172">
        <v>0</v>
      </c>
      <c r="J20" s="172">
        <v>0</v>
      </c>
      <c r="K20" s="120">
        <f>I20+J20</f>
        <v>0</v>
      </c>
      <c r="L20" s="120">
        <f>+'Resultado 3'!J17</f>
        <v>0</v>
      </c>
      <c r="M20" s="120">
        <f>L20-K20</f>
        <v>0</v>
      </c>
      <c r="N20" s="172">
        <v>0</v>
      </c>
      <c r="P20" s="120">
        <f t="shared" si="0"/>
        <v>0</v>
      </c>
    </row>
    <row r="21" spans="1:16">
      <c r="A21" s="135" t="s">
        <v>27</v>
      </c>
      <c r="B21" s="126"/>
      <c r="C21" s="143">
        <f>SUM(C18:C20)</f>
        <v>0</v>
      </c>
      <c r="D21" s="143">
        <f>SUM(D18:D20)</f>
        <v>0</v>
      </c>
      <c r="E21" s="143">
        <f>SUM(E18:E20)</f>
        <v>0</v>
      </c>
      <c r="F21" s="143">
        <f>SUM(F18:F20)</f>
        <v>0</v>
      </c>
      <c r="G21" s="143">
        <f>SUM(G18:G20)</f>
        <v>0</v>
      </c>
      <c r="H21" s="143">
        <f>F21-C21-D21-G21</f>
        <v>0</v>
      </c>
      <c r="I21" s="143">
        <f>SUM(I18:I20)</f>
        <v>0</v>
      </c>
      <c r="J21" s="143">
        <f t="shared" ref="J21:P21" si="1">SUM(J18:J20)</f>
        <v>0</v>
      </c>
      <c r="K21" s="143">
        <f t="shared" si="1"/>
        <v>0</v>
      </c>
      <c r="L21" s="136">
        <f t="shared" si="1"/>
        <v>0</v>
      </c>
      <c r="M21" s="136">
        <f t="shared" si="1"/>
        <v>0</v>
      </c>
      <c r="N21" s="143">
        <f>SUM(N18:N20)</f>
        <v>0</v>
      </c>
      <c r="P21" s="143">
        <f t="shared" si="1"/>
        <v>0</v>
      </c>
    </row>
    <row r="22" spans="1:16">
      <c r="A22" s="127"/>
      <c r="B22" s="127"/>
      <c r="C22" s="177"/>
      <c r="D22" s="177"/>
      <c r="E22" s="120"/>
      <c r="F22" s="120"/>
      <c r="G22" s="120"/>
      <c r="H22" s="122"/>
      <c r="I22" s="177"/>
      <c r="J22" s="197"/>
      <c r="N22" s="163"/>
    </row>
    <row r="23" spans="1:16">
      <c r="A23" s="145" t="s">
        <v>28</v>
      </c>
      <c r="B23" s="130"/>
      <c r="C23" s="179"/>
      <c r="D23" s="179"/>
      <c r="E23" s="109"/>
      <c r="F23" s="109"/>
      <c r="G23" s="109"/>
      <c r="H23" s="132"/>
      <c r="I23" s="177"/>
      <c r="J23" s="197"/>
      <c r="N23" s="163"/>
    </row>
    <row r="24" spans="1:16">
      <c r="A24" s="124"/>
      <c r="B24" s="124"/>
      <c r="C24" s="179"/>
      <c r="D24" s="179"/>
      <c r="E24" s="109"/>
      <c r="F24" s="109"/>
      <c r="G24" s="109"/>
      <c r="H24" s="132"/>
      <c r="I24" s="177"/>
      <c r="J24" s="197"/>
      <c r="N24" s="163"/>
    </row>
    <row r="25" spans="1:16">
      <c r="A25" s="118" t="s">
        <v>29</v>
      </c>
      <c r="B25" s="118"/>
      <c r="C25" s="179"/>
      <c r="D25" s="179"/>
      <c r="E25" s="109"/>
      <c r="F25" s="109"/>
      <c r="G25" s="109"/>
      <c r="H25" s="132"/>
      <c r="I25" s="177"/>
      <c r="J25" s="197"/>
      <c r="N25" s="163"/>
    </row>
    <row r="26" spans="1:16" ht="14">
      <c r="A26" s="276" t="str">
        <f>+'Resultado 3'!A23</f>
        <v>Consultores y Contratos Nacionales</v>
      </c>
      <c r="B26" s="124"/>
      <c r="C26" s="172">
        <v>0</v>
      </c>
      <c r="D26" s="172">
        <v>0</v>
      </c>
      <c r="E26" s="120">
        <f t="shared" ref="E26:E29" si="2">C26+D26</f>
        <v>0</v>
      </c>
      <c r="F26" s="120">
        <f>+'Resultado 3'!H23</f>
        <v>0</v>
      </c>
      <c r="G26" s="120">
        <f t="shared" ref="G26:G29" si="3">F26-E26</f>
        <v>0</v>
      </c>
      <c r="H26" s="122"/>
      <c r="I26" s="172">
        <v>0</v>
      </c>
      <c r="J26" s="172">
        <v>0</v>
      </c>
      <c r="K26" s="120">
        <f t="shared" ref="K26:K29" si="4">I26+J26</f>
        <v>0</v>
      </c>
      <c r="L26" s="120">
        <f>+'Resultado 3'!J23</f>
        <v>0</v>
      </c>
      <c r="M26" s="120">
        <f t="shared" ref="M26:M29" si="5">L26-K26</f>
        <v>0</v>
      </c>
      <c r="N26" s="172">
        <v>0</v>
      </c>
      <c r="P26" s="120">
        <f t="shared" ref="P26:P29" si="6">+L26-M26</f>
        <v>0</v>
      </c>
    </row>
    <row r="27" spans="1:16" ht="14">
      <c r="A27" s="276"/>
      <c r="B27" s="133"/>
      <c r="C27" s="172">
        <v>0</v>
      </c>
      <c r="D27" s="172">
        <v>0</v>
      </c>
      <c r="E27" s="120">
        <f t="shared" si="2"/>
        <v>0</v>
      </c>
      <c r="F27" s="120">
        <f>+'Resultado 3'!H24</f>
        <v>0</v>
      </c>
      <c r="G27" s="120">
        <f t="shared" si="3"/>
        <v>0</v>
      </c>
      <c r="H27" s="122"/>
      <c r="I27" s="172">
        <v>0</v>
      </c>
      <c r="J27" s="172">
        <v>0</v>
      </c>
      <c r="K27" s="120">
        <f t="shared" si="4"/>
        <v>0</v>
      </c>
      <c r="L27" s="120">
        <f>+'Resultado 3'!J24</f>
        <v>0</v>
      </c>
      <c r="M27" s="120">
        <f t="shared" si="5"/>
        <v>0</v>
      </c>
      <c r="N27" s="172">
        <v>0</v>
      </c>
      <c r="P27" s="120">
        <f t="shared" si="6"/>
        <v>0</v>
      </c>
    </row>
    <row r="28" spans="1:16" ht="14">
      <c r="A28" s="276" t="str">
        <f>+'Resultado 3'!A25</f>
        <v>Gastos de auditoría</v>
      </c>
      <c r="B28" s="119"/>
      <c r="C28" s="172">
        <v>0</v>
      </c>
      <c r="D28" s="172">
        <v>0</v>
      </c>
      <c r="E28" s="120">
        <f t="shared" si="2"/>
        <v>0</v>
      </c>
      <c r="F28" s="120">
        <f>+'Resultado 3'!H25</f>
        <v>0</v>
      </c>
      <c r="G28" s="120">
        <f t="shared" si="3"/>
        <v>0</v>
      </c>
      <c r="H28" s="122"/>
      <c r="I28" s="172">
        <v>0</v>
      </c>
      <c r="J28" s="172">
        <v>0</v>
      </c>
      <c r="K28" s="120">
        <f t="shared" si="4"/>
        <v>0</v>
      </c>
      <c r="L28" s="120">
        <f>+'Resultado 3'!J25</f>
        <v>0</v>
      </c>
      <c r="M28" s="120">
        <f t="shared" si="5"/>
        <v>0</v>
      </c>
      <c r="N28" s="172">
        <v>0</v>
      </c>
      <c r="P28" s="120">
        <f t="shared" si="6"/>
        <v>0</v>
      </c>
    </row>
    <row r="29" spans="1:16" ht="14">
      <c r="A29" s="276" t="str">
        <f>+'Resultado 3'!A26</f>
        <v>Gastos legales</v>
      </c>
      <c r="B29" s="124"/>
      <c r="C29" s="172">
        <v>0</v>
      </c>
      <c r="D29" s="172">
        <v>0</v>
      </c>
      <c r="E29" s="120">
        <f t="shared" si="2"/>
        <v>0</v>
      </c>
      <c r="F29" s="120">
        <f>+'Resultado 3'!H26</f>
        <v>0</v>
      </c>
      <c r="G29" s="120">
        <f t="shared" si="3"/>
        <v>0</v>
      </c>
      <c r="H29" s="122"/>
      <c r="I29" s="172">
        <v>0</v>
      </c>
      <c r="J29" s="172">
        <v>0</v>
      </c>
      <c r="K29" s="120">
        <f t="shared" si="4"/>
        <v>0</v>
      </c>
      <c r="L29" s="120">
        <f>+'Resultado 3'!J26</f>
        <v>0</v>
      </c>
      <c r="M29" s="120">
        <f t="shared" si="5"/>
        <v>0</v>
      </c>
      <c r="N29" s="172">
        <v>0</v>
      </c>
      <c r="P29" s="120">
        <f t="shared" si="6"/>
        <v>0</v>
      </c>
    </row>
    <row r="30" spans="1:16" ht="14">
      <c r="A30" s="135" t="s">
        <v>196</v>
      </c>
      <c r="B30" s="135"/>
      <c r="C30" s="136">
        <f>SUM(C26:C29)</f>
        <v>0</v>
      </c>
      <c r="D30" s="136">
        <f>SUM(D26:D29)</f>
        <v>0</v>
      </c>
      <c r="E30" s="136">
        <f>SUM(E26:E29)</f>
        <v>0</v>
      </c>
      <c r="F30" s="136">
        <f>SUM(F26:F29)</f>
        <v>0</v>
      </c>
      <c r="G30" s="136">
        <f>SUM(G26:G29)</f>
        <v>0</v>
      </c>
      <c r="H30" s="143">
        <f>F30-C30-D30-G30</f>
        <v>0</v>
      </c>
      <c r="I30" s="136">
        <f t="shared" ref="I30:N30" si="7">SUM(I26:I29)</f>
        <v>0</v>
      </c>
      <c r="J30" s="136">
        <f t="shared" si="7"/>
        <v>0</v>
      </c>
      <c r="K30" s="136">
        <f t="shared" si="7"/>
        <v>0</v>
      </c>
      <c r="L30" s="136">
        <f t="shared" si="7"/>
        <v>0</v>
      </c>
      <c r="M30" s="136">
        <f t="shared" si="7"/>
        <v>0</v>
      </c>
      <c r="N30" s="136">
        <f t="shared" si="7"/>
        <v>0</v>
      </c>
      <c r="P30" s="136">
        <f>SUM(P26:P29)</f>
        <v>0</v>
      </c>
    </row>
    <row r="31" spans="1:16">
      <c r="A31" s="127"/>
      <c r="B31" s="127"/>
      <c r="C31" s="177"/>
      <c r="D31" s="177"/>
      <c r="E31" s="120"/>
      <c r="F31" s="120"/>
      <c r="G31" s="120"/>
      <c r="H31" s="122"/>
      <c r="I31" s="177"/>
      <c r="J31" s="197"/>
      <c r="N31" s="163"/>
    </row>
    <row r="32" spans="1:16">
      <c r="A32" s="145" t="s">
        <v>34</v>
      </c>
      <c r="B32" s="130"/>
      <c r="C32" s="177"/>
      <c r="D32" s="177"/>
      <c r="E32" s="120"/>
      <c r="F32" s="120"/>
      <c r="G32" s="120"/>
      <c r="H32" s="122"/>
      <c r="I32" s="177"/>
      <c r="J32" s="197"/>
      <c r="N32" s="163"/>
    </row>
    <row r="33" spans="1:16">
      <c r="A33" s="137"/>
      <c r="B33" s="118"/>
      <c r="C33" s="177"/>
      <c r="D33" s="177"/>
      <c r="E33" s="120"/>
      <c r="F33" s="120"/>
      <c r="G33" s="120"/>
      <c r="H33" s="122"/>
      <c r="I33" s="177"/>
      <c r="J33" s="197"/>
      <c r="N33" s="163"/>
    </row>
    <row r="34" spans="1:16" ht="14">
      <c r="A34" s="119" t="s">
        <v>35</v>
      </c>
      <c r="B34" s="119"/>
      <c r="C34" s="172">
        <v>0</v>
      </c>
      <c r="D34" s="172">
        <v>0</v>
      </c>
      <c r="E34" s="120">
        <f>C34+D34</f>
        <v>0</v>
      </c>
      <c r="F34" s="120">
        <f>+'Resultado 3'!H31</f>
        <v>0</v>
      </c>
      <c r="G34" s="120">
        <f>F34-E34</f>
        <v>0</v>
      </c>
      <c r="H34" s="122"/>
      <c r="I34" s="172">
        <v>0</v>
      </c>
      <c r="J34" s="172">
        <v>0</v>
      </c>
      <c r="K34" s="120">
        <f>I34+J34</f>
        <v>0</v>
      </c>
      <c r="L34" s="120">
        <f>+'Resultado 3'!J31</f>
        <v>0</v>
      </c>
      <c r="M34" s="120">
        <f>L34-K34</f>
        <v>0</v>
      </c>
      <c r="N34" s="172">
        <v>0</v>
      </c>
      <c r="P34" s="120">
        <f t="shared" ref="P34" si="8">+L34-M34</f>
        <v>0</v>
      </c>
    </row>
    <row r="35" spans="1:16" ht="14">
      <c r="A35" s="135" t="s">
        <v>36</v>
      </c>
      <c r="B35" s="119"/>
      <c r="C35" s="136">
        <f>SUM(C34:C34)</f>
        <v>0</v>
      </c>
      <c r="D35" s="136">
        <f>SUM(D34:D34)</f>
        <v>0</v>
      </c>
      <c r="E35" s="136">
        <f t="shared" ref="E35:P35" si="9">SUM(E34:E34)</f>
        <v>0</v>
      </c>
      <c r="F35" s="136">
        <f t="shared" si="9"/>
        <v>0</v>
      </c>
      <c r="G35" s="136">
        <f t="shared" si="9"/>
        <v>0</v>
      </c>
      <c r="H35" s="143">
        <f>F35-C35-D35-G35</f>
        <v>0</v>
      </c>
      <c r="I35" s="136">
        <f t="shared" si="9"/>
        <v>0</v>
      </c>
      <c r="J35" s="136">
        <f t="shared" si="9"/>
        <v>0</v>
      </c>
      <c r="K35" s="136">
        <f t="shared" si="9"/>
        <v>0</v>
      </c>
      <c r="L35" s="136">
        <f t="shared" si="9"/>
        <v>0</v>
      </c>
      <c r="M35" s="136">
        <f t="shared" si="9"/>
        <v>0</v>
      </c>
      <c r="N35" s="136">
        <f t="shared" si="9"/>
        <v>0</v>
      </c>
      <c r="P35" s="136">
        <f t="shared" si="9"/>
        <v>0</v>
      </c>
    </row>
    <row r="36" spans="1:16" ht="14">
      <c r="A36" s="135"/>
      <c r="B36" s="119"/>
      <c r="C36" s="182"/>
      <c r="D36" s="182"/>
      <c r="E36" s="129"/>
      <c r="F36" s="129"/>
      <c r="G36" s="129"/>
      <c r="H36" s="129"/>
      <c r="I36" s="182"/>
      <c r="J36" s="182"/>
      <c r="N36" s="163"/>
    </row>
    <row r="37" spans="1:16">
      <c r="A37" s="145" t="s">
        <v>37</v>
      </c>
      <c r="B37" s="118"/>
      <c r="C37" s="177"/>
      <c r="D37" s="177"/>
      <c r="E37" s="120"/>
      <c r="F37" s="120"/>
      <c r="G37" s="120"/>
      <c r="H37" s="122"/>
      <c r="I37" s="177"/>
      <c r="J37" s="197"/>
      <c r="N37" s="163"/>
    </row>
    <row r="38" spans="1:16" ht="14">
      <c r="A38" s="119"/>
      <c r="B38" s="119"/>
      <c r="C38" s="163"/>
      <c r="D38" s="163"/>
      <c r="H38" s="111"/>
      <c r="I38" s="163"/>
      <c r="J38" s="163"/>
      <c r="N38" s="163"/>
    </row>
    <row r="39" spans="1:16">
      <c r="A39" s="276" t="str">
        <f>+'Resultado 3'!A35</f>
        <v>Muebles y Equipos &lt; =$5,000</v>
      </c>
      <c r="B39" s="119"/>
      <c r="C39" s="172">
        <v>0</v>
      </c>
      <c r="D39" s="172">
        <v>0</v>
      </c>
      <c r="E39" s="120">
        <f>C39+D39</f>
        <v>0</v>
      </c>
      <c r="F39" s="120">
        <f>+'Resultado 3'!H35</f>
        <v>0</v>
      </c>
      <c r="G39" s="120">
        <f>F39-E39</f>
        <v>0</v>
      </c>
      <c r="H39" s="122"/>
      <c r="I39" s="172">
        <v>0</v>
      </c>
      <c r="J39" s="172">
        <v>0</v>
      </c>
      <c r="K39" s="120">
        <f>I39+J39</f>
        <v>0</v>
      </c>
      <c r="L39" s="120">
        <f>+'Resultado 3'!J35</f>
        <v>0</v>
      </c>
      <c r="M39" s="120">
        <f>L39-K39</f>
        <v>0</v>
      </c>
      <c r="N39" s="221">
        <v>0</v>
      </c>
      <c r="P39" s="120">
        <f t="shared" ref="P39:P42" si="10">+L39-M39</f>
        <v>0</v>
      </c>
    </row>
    <row r="40" spans="1:16">
      <c r="A40" s="276" t="str">
        <f>+'Resultado 3'!A36</f>
        <v>Muebles y Equipos &gt;= $5,000</v>
      </c>
      <c r="B40" s="124"/>
      <c r="C40" s="172">
        <v>0</v>
      </c>
      <c r="D40" s="172">
        <v>0</v>
      </c>
      <c r="E40" s="120">
        <f>C40+D40</f>
        <v>0</v>
      </c>
      <c r="F40" s="120">
        <f>+'Resultado 3'!H36</f>
        <v>0</v>
      </c>
      <c r="G40" s="120">
        <f>F40-E40</f>
        <v>0</v>
      </c>
      <c r="H40" s="122"/>
      <c r="I40" s="172">
        <v>0</v>
      </c>
      <c r="J40" s="172">
        <v>0</v>
      </c>
      <c r="K40" s="120">
        <f>I40+J40</f>
        <v>0</v>
      </c>
      <c r="L40" s="120">
        <f>+'Resultado 3'!J36</f>
        <v>0</v>
      </c>
      <c r="M40" s="120">
        <f>L40-K40</f>
        <v>0</v>
      </c>
      <c r="N40" s="221">
        <v>0</v>
      </c>
      <c r="P40" s="120">
        <f t="shared" si="10"/>
        <v>0</v>
      </c>
    </row>
    <row r="41" spans="1:16">
      <c r="A41" s="276" t="str">
        <f>+'Resultado 3'!A37</f>
        <v>Costos de Construcción / Infraestructura</v>
      </c>
      <c r="B41" s="124"/>
      <c r="C41" s="172"/>
      <c r="D41" s="172"/>
      <c r="E41" s="120"/>
      <c r="F41" s="120">
        <f>+'Resultado 3'!H37</f>
        <v>0</v>
      </c>
      <c r="G41" s="120">
        <f>F41-E41</f>
        <v>0</v>
      </c>
      <c r="H41" s="122"/>
      <c r="I41" s="172">
        <v>0</v>
      </c>
      <c r="J41" s="172">
        <v>0</v>
      </c>
      <c r="K41" s="120">
        <f>I41+J41</f>
        <v>0</v>
      </c>
      <c r="L41" s="120">
        <f>+'Resultado 3'!J37</f>
        <v>0</v>
      </c>
      <c r="M41" s="120">
        <f>L41-K41</f>
        <v>0</v>
      </c>
      <c r="N41" s="221">
        <v>0</v>
      </c>
      <c r="P41" s="120">
        <f t="shared" si="10"/>
        <v>0</v>
      </c>
    </row>
    <row r="42" spans="1:16">
      <c r="A42" s="276" t="str">
        <f>+'Resultado 3'!A38</f>
        <v>Botes y Vehículos</v>
      </c>
      <c r="B42" s="118"/>
      <c r="C42" s="172">
        <v>0</v>
      </c>
      <c r="D42" s="172">
        <v>0</v>
      </c>
      <c r="E42" s="120">
        <f>C42+D42</f>
        <v>0</v>
      </c>
      <c r="F42" s="120">
        <f>+'Resultado 3'!H38</f>
        <v>0</v>
      </c>
      <c r="G42" s="120">
        <f>F42-E42</f>
        <v>0</v>
      </c>
      <c r="H42" s="122"/>
      <c r="I42" s="172">
        <v>0</v>
      </c>
      <c r="J42" s="172">
        <v>0</v>
      </c>
      <c r="K42" s="120">
        <f>I42+J42</f>
        <v>0</v>
      </c>
      <c r="L42" s="120">
        <f>+'Resultado 3'!J38</f>
        <v>0</v>
      </c>
      <c r="M42" s="120">
        <f>L42-K42</f>
        <v>0</v>
      </c>
      <c r="N42" s="221">
        <v>0</v>
      </c>
      <c r="P42" s="120">
        <f t="shared" si="10"/>
        <v>0</v>
      </c>
    </row>
    <row r="43" spans="1:16" ht="14">
      <c r="A43" s="135" t="s">
        <v>42</v>
      </c>
      <c r="B43" s="119"/>
      <c r="C43" s="136">
        <f>SUM(C39:C42)</f>
        <v>0</v>
      </c>
      <c r="D43" s="136">
        <f>SUM(D39:D42)</f>
        <v>0</v>
      </c>
      <c r="E43" s="136">
        <f t="shared" ref="E43:P43" si="11">SUM(E39:E42)</f>
        <v>0</v>
      </c>
      <c r="F43" s="136">
        <f t="shared" si="11"/>
        <v>0</v>
      </c>
      <c r="G43" s="136">
        <f t="shared" si="11"/>
        <v>0</v>
      </c>
      <c r="H43" s="143">
        <f>F43-C43-D43-G43</f>
        <v>0</v>
      </c>
      <c r="I43" s="136">
        <f t="shared" si="11"/>
        <v>0</v>
      </c>
      <c r="J43" s="136">
        <f t="shared" si="11"/>
        <v>0</v>
      </c>
      <c r="K43" s="136">
        <f t="shared" si="11"/>
        <v>0</v>
      </c>
      <c r="L43" s="136">
        <f t="shared" si="11"/>
        <v>0</v>
      </c>
      <c r="M43" s="136">
        <f t="shared" si="11"/>
        <v>0</v>
      </c>
      <c r="N43" s="136">
        <f t="shared" si="11"/>
        <v>0</v>
      </c>
      <c r="P43" s="136">
        <f t="shared" si="11"/>
        <v>0</v>
      </c>
    </row>
    <row r="44" spans="1:16" ht="14">
      <c r="A44" s="127"/>
      <c r="B44" s="127"/>
      <c r="C44" s="175"/>
      <c r="D44" s="175"/>
      <c r="E44" s="128"/>
      <c r="F44" s="128"/>
      <c r="G44" s="128"/>
      <c r="H44" s="128"/>
      <c r="I44" s="175"/>
      <c r="J44" s="175"/>
      <c r="K44" s="128"/>
      <c r="L44" s="128"/>
      <c r="M44" s="128"/>
      <c r="N44" s="175"/>
      <c r="P44" s="128"/>
    </row>
    <row r="45" spans="1:16">
      <c r="A45" s="145" t="s">
        <v>43</v>
      </c>
      <c r="B45" s="130"/>
      <c r="C45" s="177"/>
      <c r="D45" s="177"/>
      <c r="E45" s="120"/>
      <c r="F45" s="120"/>
      <c r="G45" s="120"/>
      <c r="H45" s="122"/>
      <c r="I45" s="177"/>
      <c r="J45" s="197"/>
      <c r="K45" s="110"/>
      <c r="L45" s="110"/>
      <c r="M45" s="110"/>
      <c r="N45" s="197"/>
      <c r="P45" s="110"/>
    </row>
    <row r="46" spans="1:16">
      <c r="A46" s="119"/>
      <c r="B46" s="119"/>
      <c r="C46" s="177"/>
      <c r="D46" s="177"/>
      <c r="E46" s="120"/>
      <c r="F46" s="120"/>
      <c r="G46" s="120"/>
      <c r="H46" s="122"/>
      <c r="I46" s="177"/>
      <c r="J46" s="197"/>
      <c r="K46" s="110"/>
      <c r="L46" s="110"/>
      <c r="M46" s="110"/>
      <c r="N46" s="197"/>
      <c r="P46" s="110"/>
    </row>
    <row r="47" spans="1:16">
      <c r="A47" s="277" t="str">
        <f>+'Resultado 3'!A43</f>
        <v>Suministros de oficina</v>
      </c>
      <c r="B47" s="119"/>
      <c r="C47" s="172">
        <v>0</v>
      </c>
      <c r="D47" s="172">
        <v>0</v>
      </c>
      <c r="E47" s="120">
        <f>C47+D47</f>
        <v>0</v>
      </c>
      <c r="F47" s="120">
        <f>+'Resultado 3'!H43</f>
        <v>0</v>
      </c>
      <c r="G47" s="120">
        <f>F47-E47</f>
        <v>0</v>
      </c>
      <c r="H47" s="122"/>
      <c r="I47" s="172">
        <v>0</v>
      </c>
      <c r="J47" s="172">
        <v>0</v>
      </c>
      <c r="K47" s="120">
        <f>I47+J47</f>
        <v>0</v>
      </c>
      <c r="L47" s="120">
        <f>+'Resultado 3'!J43</f>
        <v>0</v>
      </c>
      <c r="M47" s="120">
        <f>L47-K47</f>
        <v>0</v>
      </c>
      <c r="N47" s="221">
        <v>0</v>
      </c>
      <c r="P47" s="120">
        <f t="shared" ref="P47:P49" si="12">+L47-M47</f>
        <v>0</v>
      </c>
    </row>
    <row r="48" spans="1:16">
      <c r="A48" s="277" t="str">
        <f>+'Resultado 3'!A44</f>
        <v xml:space="preserve">Suministros de campo </v>
      </c>
      <c r="B48" s="119"/>
      <c r="C48" s="172">
        <v>0</v>
      </c>
      <c r="D48" s="172">
        <v>0</v>
      </c>
      <c r="E48" s="120">
        <f>C48+D48</f>
        <v>0</v>
      </c>
      <c r="F48" s="120">
        <f>+'Resultado 3'!H44</f>
        <v>0</v>
      </c>
      <c r="G48" s="120">
        <f>F48-E48</f>
        <v>0</v>
      </c>
      <c r="H48" s="122"/>
      <c r="I48" s="172">
        <v>0</v>
      </c>
      <c r="J48" s="172">
        <v>0</v>
      </c>
      <c r="K48" s="120">
        <f>I48+J48</f>
        <v>0</v>
      </c>
      <c r="L48" s="120">
        <f>+'Resultado 3'!J44</f>
        <v>0</v>
      </c>
      <c r="M48" s="120">
        <f>L48-K48</f>
        <v>0</v>
      </c>
      <c r="N48" s="221">
        <v>0</v>
      </c>
      <c r="P48" s="120">
        <f t="shared" si="12"/>
        <v>0</v>
      </c>
    </row>
    <row r="49" spans="1:16" ht="17">
      <c r="A49" s="277" t="str">
        <f>+'Resultado 3'!A45</f>
        <v>Otros (especificar)</v>
      </c>
      <c r="B49" s="119"/>
      <c r="C49" s="172">
        <v>0</v>
      </c>
      <c r="D49" s="172">
        <v>0</v>
      </c>
      <c r="E49" s="120">
        <f>C49+D49</f>
        <v>0</v>
      </c>
      <c r="F49" s="120">
        <f>+'Resultado 3'!H45</f>
        <v>0</v>
      </c>
      <c r="G49" s="120">
        <f>F49-E49</f>
        <v>0</v>
      </c>
      <c r="H49" s="134"/>
      <c r="I49" s="220">
        <v>0</v>
      </c>
      <c r="J49" s="220">
        <v>0</v>
      </c>
      <c r="K49" s="120">
        <f>I49+J49</f>
        <v>0</v>
      </c>
      <c r="L49" s="120">
        <f>+'Resultado 3'!J45</f>
        <v>0</v>
      </c>
      <c r="M49" s="120">
        <f>L49-K49</f>
        <v>0</v>
      </c>
      <c r="N49" s="221">
        <v>0</v>
      </c>
      <c r="P49" s="120">
        <f t="shared" si="12"/>
        <v>0</v>
      </c>
    </row>
    <row r="50" spans="1:16" ht="14">
      <c r="A50" s="135" t="s">
        <v>47</v>
      </c>
      <c r="B50" s="135"/>
      <c r="C50" s="136">
        <f>SUM(C47:C49)</f>
        <v>0</v>
      </c>
      <c r="D50" s="136">
        <f>SUM(D47:D49)</f>
        <v>0</v>
      </c>
      <c r="E50" s="136">
        <f t="shared" ref="E50:P50" si="13">SUM(E47:E49)</f>
        <v>0</v>
      </c>
      <c r="F50" s="136">
        <f t="shared" si="13"/>
        <v>0</v>
      </c>
      <c r="G50" s="136">
        <f t="shared" si="13"/>
        <v>0</v>
      </c>
      <c r="H50" s="143">
        <f>F50-C50-D50-G50</f>
        <v>0</v>
      </c>
      <c r="I50" s="136">
        <f t="shared" si="13"/>
        <v>0</v>
      </c>
      <c r="J50" s="136">
        <f t="shared" si="13"/>
        <v>0</v>
      </c>
      <c r="K50" s="136">
        <f t="shared" si="13"/>
        <v>0</v>
      </c>
      <c r="L50" s="136">
        <f t="shared" si="13"/>
        <v>0</v>
      </c>
      <c r="M50" s="136">
        <f t="shared" si="13"/>
        <v>0</v>
      </c>
      <c r="N50" s="136">
        <f t="shared" si="13"/>
        <v>0</v>
      </c>
      <c r="P50" s="136">
        <f t="shared" si="13"/>
        <v>0</v>
      </c>
    </row>
    <row r="51" spans="1:16">
      <c r="A51" s="127"/>
      <c r="B51" s="127"/>
      <c r="C51" s="177"/>
      <c r="D51" s="177"/>
      <c r="E51" s="120"/>
      <c r="F51" s="120"/>
      <c r="G51" s="120"/>
      <c r="H51" s="122"/>
      <c r="I51" s="177"/>
      <c r="J51" s="197"/>
      <c r="K51" s="110"/>
      <c r="L51" s="110"/>
      <c r="M51" s="110"/>
      <c r="N51" s="197"/>
      <c r="P51" s="110"/>
    </row>
    <row r="52" spans="1:16">
      <c r="A52" s="183" t="s">
        <v>48</v>
      </c>
      <c r="B52" s="132"/>
      <c r="C52" s="177"/>
      <c r="D52" s="177"/>
      <c r="E52" s="120"/>
      <c r="F52" s="120"/>
      <c r="G52" s="120"/>
      <c r="H52" s="122"/>
      <c r="I52" s="177"/>
      <c r="J52" s="197"/>
      <c r="K52" s="110"/>
      <c r="L52" s="110"/>
      <c r="M52" s="110"/>
      <c r="N52" s="197"/>
      <c r="P52" s="110"/>
    </row>
    <row r="53" spans="1:16">
      <c r="A53" s="118"/>
      <c r="B53" s="118"/>
      <c r="C53" s="177"/>
      <c r="D53" s="177"/>
      <c r="E53" s="120"/>
      <c r="F53" s="120"/>
      <c r="G53" s="120"/>
      <c r="H53" s="122"/>
      <c r="I53" s="177"/>
      <c r="J53" s="197"/>
      <c r="K53" s="110"/>
      <c r="L53" s="110"/>
      <c r="M53" s="110"/>
      <c r="N53" s="197"/>
      <c r="P53" s="110"/>
    </row>
    <row r="54" spans="1:16">
      <c r="A54" s="119" t="s">
        <v>49</v>
      </c>
      <c r="B54" s="119"/>
      <c r="C54" s="172">
        <v>0</v>
      </c>
      <c r="D54" s="172">
        <v>0</v>
      </c>
      <c r="E54" s="120">
        <f>C54+D54</f>
        <v>0</v>
      </c>
      <c r="F54" s="120">
        <f>+'Resultado 3'!H50</f>
        <v>0</v>
      </c>
      <c r="G54" s="120">
        <f>F54-E54</f>
        <v>0</v>
      </c>
      <c r="H54" s="122"/>
      <c r="I54" s="172">
        <v>0</v>
      </c>
      <c r="J54" s="172">
        <v>0</v>
      </c>
      <c r="K54" s="120">
        <f>I54+J54</f>
        <v>0</v>
      </c>
      <c r="L54" s="120">
        <f>+'Resultado 3'!J50</f>
        <v>0</v>
      </c>
      <c r="M54" s="120">
        <f>L54-K54</f>
        <v>0</v>
      </c>
      <c r="N54" s="221">
        <v>0</v>
      </c>
      <c r="P54" s="120">
        <f t="shared" ref="P54:P56" si="14">+L54-M54</f>
        <v>0</v>
      </c>
    </row>
    <row r="55" spans="1:16">
      <c r="A55" s="119" t="s">
        <v>50</v>
      </c>
      <c r="B55" s="119"/>
      <c r="C55" s="172">
        <v>0</v>
      </c>
      <c r="D55" s="172">
        <v>0</v>
      </c>
      <c r="E55" s="120">
        <f>C55+D55</f>
        <v>0</v>
      </c>
      <c r="F55" s="120">
        <f>+'Resultado 3'!H51</f>
        <v>0</v>
      </c>
      <c r="G55" s="120">
        <f>F55-E55</f>
        <v>0</v>
      </c>
      <c r="H55" s="122"/>
      <c r="I55" s="172">
        <v>0</v>
      </c>
      <c r="J55" s="172">
        <v>0</v>
      </c>
      <c r="K55" s="120">
        <f>I55+J55</f>
        <v>0</v>
      </c>
      <c r="L55" s="120">
        <f>+'Resultado 3'!J51</f>
        <v>0</v>
      </c>
      <c r="M55" s="120">
        <f>L55-K55</f>
        <v>0</v>
      </c>
      <c r="N55" s="221">
        <v>0</v>
      </c>
      <c r="P55" s="120">
        <f t="shared" si="14"/>
        <v>0</v>
      </c>
    </row>
    <row r="56" spans="1:16">
      <c r="A56" s="119" t="s">
        <v>51</v>
      </c>
      <c r="B56" s="119"/>
      <c r="C56" s="172">
        <v>0</v>
      </c>
      <c r="D56" s="172">
        <v>0</v>
      </c>
      <c r="E56" s="120">
        <f>C56+D56</f>
        <v>0</v>
      </c>
      <c r="F56" s="120">
        <f>+'Resultado 3'!H52</f>
        <v>0</v>
      </c>
      <c r="G56" s="120">
        <f>F56-E56</f>
        <v>0</v>
      </c>
      <c r="H56" s="122"/>
      <c r="I56" s="172">
        <v>0</v>
      </c>
      <c r="J56" s="172">
        <v>0</v>
      </c>
      <c r="K56" s="120">
        <f>I56+J56</f>
        <v>0</v>
      </c>
      <c r="L56" s="120">
        <f>+'Resultado 3'!J52</f>
        <v>0</v>
      </c>
      <c r="M56" s="120">
        <f>L56-K56</f>
        <v>0</v>
      </c>
      <c r="N56" s="221">
        <v>0</v>
      </c>
      <c r="P56" s="120">
        <f t="shared" si="14"/>
        <v>0</v>
      </c>
    </row>
    <row r="57" spans="1:16" ht="14">
      <c r="A57" s="185" t="s">
        <v>52</v>
      </c>
      <c r="B57" s="138"/>
      <c r="C57" s="136">
        <f>SUM(C54:C56)</f>
        <v>0</v>
      </c>
      <c r="D57" s="136">
        <f>SUM(D54:D56)</f>
        <v>0</v>
      </c>
      <c r="E57" s="136">
        <f t="shared" ref="E57:P57" si="15">SUM(E54:E56)</f>
        <v>0</v>
      </c>
      <c r="F57" s="136">
        <f t="shared" si="15"/>
        <v>0</v>
      </c>
      <c r="G57" s="136">
        <f t="shared" si="15"/>
        <v>0</v>
      </c>
      <c r="H57" s="143">
        <f>F57-C57-D57-G57</f>
        <v>0</v>
      </c>
      <c r="I57" s="136">
        <f t="shared" si="15"/>
        <v>0</v>
      </c>
      <c r="J57" s="136">
        <f t="shared" si="15"/>
        <v>0</v>
      </c>
      <c r="K57" s="136">
        <f t="shared" si="15"/>
        <v>0</v>
      </c>
      <c r="L57" s="136">
        <f t="shared" si="15"/>
        <v>0</v>
      </c>
      <c r="M57" s="136">
        <f t="shared" si="15"/>
        <v>0</v>
      </c>
      <c r="N57" s="136">
        <f t="shared" si="15"/>
        <v>0</v>
      </c>
      <c r="P57" s="136">
        <f t="shared" si="15"/>
        <v>0</v>
      </c>
    </row>
    <row r="58" spans="1:16">
      <c r="A58" s="185"/>
      <c r="B58" s="138"/>
      <c r="C58" s="182"/>
      <c r="D58" s="182"/>
      <c r="E58" s="129"/>
      <c r="F58" s="129"/>
      <c r="G58" s="129"/>
      <c r="H58" s="139"/>
      <c r="I58" s="177"/>
      <c r="J58" s="198"/>
      <c r="K58" s="123"/>
      <c r="L58" s="123"/>
      <c r="M58" s="123"/>
      <c r="N58" s="198"/>
      <c r="P58" s="123"/>
    </row>
    <row r="59" spans="1:16">
      <c r="A59" s="183" t="s">
        <v>53</v>
      </c>
      <c r="B59" s="138"/>
      <c r="C59" s="182"/>
      <c r="D59" s="182"/>
      <c r="E59" s="129"/>
      <c r="F59" s="129"/>
      <c r="G59" s="129"/>
      <c r="H59" s="139"/>
      <c r="I59" s="177"/>
      <c r="J59" s="198"/>
      <c r="K59" s="123"/>
      <c r="L59" s="123"/>
      <c r="M59" s="123"/>
      <c r="N59" s="198"/>
      <c r="P59" s="123"/>
    </row>
    <row r="60" spans="1:16">
      <c r="A60" s="119"/>
      <c r="B60" s="138"/>
      <c r="C60" s="182"/>
      <c r="D60" s="182"/>
      <c r="E60" s="129"/>
      <c r="F60" s="129"/>
      <c r="G60" s="129"/>
      <c r="H60" s="139"/>
      <c r="I60" s="177"/>
      <c r="J60" s="198"/>
      <c r="K60" s="123"/>
      <c r="L60" s="123"/>
      <c r="M60" s="123"/>
      <c r="N60" s="198"/>
      <c r="P60" s="123"/>
    </row>
    <row r="61" spans="1:16">
      <c r="A61" s="119" t="s">
        <v>54</v>
      </c>
      <c r="B61" s="138"/>
      <c r="C61" s="172">
        <v>0</v>
      </c>
      <c r="D61" s="172">
        <v>0</v>
      </c>
      <c r="E61" s="120">
        <f>C61+D61</f>
        <v>0</v>
      </c>
      <c r="F61" s="120">
        <f>+'Resultado 3'!H57</f>
        <v>0</v>
      </c>
      <c r="G61" s="120">
        <f>F61-E61</f>
        <v>0</v>
      </c>
      <c r="H61" s="122"/>
      <c r="I61" s="172">
        <v>0</v>
      </c>
      <c r="J61" s="172">
        <v>0</v>
      </c>
      <c r="K61" s="120">
        <f>I61+J61</f>
        <v>0</v>
      </c>
      <c r="L61" s="120">
        <f>+'Resultado 3'!J57</f>
        <v>0</v>
      </c>
      <c r="M61" s="120">
        <f>L61-K61</f>
        <v>0</v>
      </c>
      <c r="N61" s="221">
        <v>0</v>
      </c>
      <c r="P61" s="120">
        <f t="shared" ref="P61" si="16">+L61-M61</f>
        <v>0</v>
      </c>
    </row>
    <row r="62" spans="1:16" ht="14">
      <c r="A62" s="185" t="s">
        <v>55</v>
      </c>
      <c r="B62" s="138"/>
      <c r="C62" s="136">
        <f>SUM(C61:C61)</f>
        <v>0</v>
      </c>
      <c r="D62" s="136">
        <f>SUM(D61:D61)</f>
        <v>0</v>
      </c>
      <c r="E62" s="136">
        <f>SUM(E61:E61)</f>
        <v>0</v>
      </c>
      <c r="F62" s="136">
        <f>SUM(F61:F61)</f>
        <v>0</v>
      </c>
      <c r="G62" s="136">
        <f>SUM(G61:G61)</f>
        <v>0</v>
      </c>
      <c r="H62" s="143">
        <f>F62-C62-D62-G62</f>
        <v>0</v>
      </c>
      <c r="I62" s="136">
        <f t="shared" ref="I62:N62" si="17">SUM(I61:I61)</f>
        <v>0</v>
      </c>
      <c r="J62" s="136">
        <f t="shared" si="17"/>
        <v>0</v>
      </c>
      <c r="K62" s="136">
        <f t="shared" si="17"/>
        <v>0</v>
      </c>
      <c r="L62" s="136">
        <f t="shared" si="17"/>
        <v>0</v>
      </c>
      <c r="M62" s="136">
        <f t="shared" si="17"/>
        <v>0</v>
      </c>
      <c r="N62" s="136">
        <f t="shared" si="17"/>
        <v>0</v>
      </c>
      <c r="P62" s="136">
        <f>SUM(P61:P61)</f>
        <v>0</v>
      </c>
    </row>
    <row r="63" spans="1:16">
      <c r="A63" s="185"/>
      <c r="B63" s="138"/>
      <c r="C63" s="182"/>
      <c r="D63" s="182"/>
      <c r="E63" s="129"/>
      <c r="F63" s="129"/>
      <c r="G63" s="129"/>
      <c r="H63" s="139"/>
      <c r="I63" s="177"/>
      <c r="J63" s="198"/>
      <c r="K63" s="123"/>
      <c r="L63" s="123"/>
      <c r="M63" s="123"/>
      <c r="N63" s="198"/>
      <c r="P63" s="123"/>
    </row>
    <row r="64" spans="1:16">
      <c r="A64" s="183" t="s">
        <v>56</v>
      </c>
      <c r="B64" s="138"/>
      <c r="C64" s="182"/>
      <c r="D64" s="182"/>
      <c r="E64" s="129"/>
      <c r="F64" s="129"/>
      <c r="G64" s="129"/>
      <c r="H64" s="139"/>
      <c r="I64" s="177"/>
      <c r="J64" s="198"/>
      <c r="K64" s="123"/>
      <c r="L64" s="123"/>
      <c r="M64" s="123"/>
      <c r="N64" s="198"/>
      <c r="P64" s="123"/>
    </row>
    <row r="65" spans="1:16">
      <c r="A65" s="118"/>
      <c r="B65" s="138"/>
      <c r="C65" s="182"/>
      <c r="D65" s="182"/>
      <c r="E65" s="129"/>
      <c r="F65" s="129"/>
      <c r="G65" s="129"/>
      <c r="H65" s="139"/>
      <c r="I65" s="177"/>
      <c r="J65" s="198"/>
      <c r="K65" s="123"/>
      <c r="L65" s="123"/>
      <c r="M65" s="123"/>
      <c r="N65" s="198"/>
      <c r="P65" s="123"/>
    </row>
    <row r="66" spans="1:16" ht="28">
      <c r="A66" s="276" t="str">
        <f>+'Resultado 3'!A62</f>
        <v>Compra de imágenes fotográficas, cartográficas y satelitales</v>
      </c>
      <c r="B66" s="138"/>
      <c r="C66" s="172">
        <v>0</v>
      </c>
      <c r="D66" s="172">
        <v>0</v>
      </c>
      <c r="E66" s="120">
        <f>C66+D66</f>
        <v>0</v>
      </c>
      <c r="F66" s="120">
        <f>+'Resultado 3'!H62</f>
        <v>0</v>
      </c>
      <c r="G66" s="120">
        <f>F66-E66</f>
        <v>0</v>
      </c>
      <c r="H66" s="122"/>
      <c r="I66" s="172">
        <v>0</v>
      </c>
      <c r="J66" s="172">
        <v>0</v>
      </c>
      <c r="K66" s="120">
        <f>I66+J66</f>
        <v>0</v>
      </c>
      <c r="L66" s="120">
        <f>+'Resultado 3'!J62</f>
        <v>0</v>
      </c>
      <c r="M66" s="120">
        <f>L66-K66</f>
        <v>0</v>
      </c>
      <c r="N66" s="221">
        <v>0</v>
      </c>
      <c r="P66" s="120">
        <f t="shared" ref="P66:P69" si="18">+L66-M66</f>
        <v>0</v>
      </c>
    </row>
    <row r="67" spans="1:16">
      <c r="A67" s="276" t="str">
        <f>+'Resultado 3'!A63</f>
        <v>Impresiones</v>
      </c>
      <c r="B67" s="138"/>
      <c r="C67" s="172">
        <v>0</v>
      </c>
      <c r="D67" s="172">
        <v>0</v>
      </c>
      <c r="E67" s="120">
        <f t="shared" ref="E67:E69" si="19">C67+D67</f>
        <v>0</v>
      </c>
      <c r="F67" s="120">
        <f>+'Resultado 3'!H63</f>
        <v>0</v>
      </c>
      <c r="G67" s="120">
        <f t="shared" ref="G67:G69" si="20">F67-E67</f>
        <v>0</v>
      </c>
      <c r="H67" s="122"/>
      <c r="I67" s="172">
        <v>0</v>
      </c>
      <c r="J67" s="172">
        <v>0</v>
      </c>
      <c r="K67" s="120">
        <f t="shared" ref="K67:K69" si="21">I67+J67</f>
        <v>0</v>
      </c>
      <c r="L67" s="120">
        <f>+'Resultado 3'!J63</f>
        <v>0</v>
      </c>
      <c r="M67" s="120">
        <f t="shared" ref="M67:M69" si="22">L67-K67</f>
        <v>0</v>
      </c>
      <c r="N67" s="221">
        <v>0</v>
      </c>
      <c r="P67" s="120">
        <f t="shared" si="18"/>
        <v>0</v>
      </c>
    </row>
    <row r="68" spans="1:16">
      <c r="A68" s="276" t="str">
        <f>+'Resultado 3'!A64</f>
        <v>Producción de Video</v>
      </c>
      <c r="B68" s="138"/>
      <c r="C68" s="172">
        <v>0</v>
      </c>
      <c r="D68" s="172">
        <v>0</v>
      </c>
      <c r="E68" s="120">
        <f t="shared" si="19"/>
        <v>0</v>
      </c>
      <c r="F68" s="120">
        <f>+'Resultado 3'!H64</f>
        <v>0</v>
      </c>
      <c r="G68" s="120">
        <f t="shared" si="20"/>
        <v>0</v>
      </c>
      <c r="H68" s="122"/>
      <c r="I68" s="172">
        <v>0</v>
      </c>
      <c r="J68" s="172">
        <v>0</v>
      </c>
      <c r="K68" s="120">
        <f t="shared" si="21"/>
        <v>0</v>
      </c>
      <c r="L68" s="120">
        <f>+'Resultado 3'!J64</f>
        <v>0</v>
      </c>
      <c r="M68" s="120">
        <f t="shared" si="22"/>
        <v>0</v>
      </c>
      <c r="N68" s="221">
        <v>0</v>
      </c>
      <c r="P68" s="120">
        <f t="shared" si="18"/>
        <v>0</v>
      </c>
    </row>
    <row r="69" spans="1:16">
      <c r="A69" s="276" t="str">
        <f>+'Resultado 3'!A65</f>
        <v>Comunicaciones y Relaciones Públicas</v>
      </c>
      <c r="B69" s="138"/>
      <c r="C69" s="172">
        <v>0</v>
      </c>
      <c r="D69" s="172">
        <v>0</v>
      </c>
      <c r="E69" s="120">
        <f t="shared" si="19"/>
        <v>0</v>
      </c>
      <c r="F69" s="120">
        <f>+'Resultado 3'!H65</f>
        <v>0</v>
      </c>
      <c r="G69" s="120">
        <f t="shared" si="20"/>
        <v>0</v>
      </c>
      <c r="H69" s="122"/>
      <c r="I69" s="172">
        <v>0</v>
      </c>
      <c r="J69" s="172">
        <v>0</v>
      </c>
      <c r="K69" s="120">
        <f t="shared" si="21"/>
        <v>0</v>
      </c>
      <c r="L69" s="120">
        <f>+'Resultado 3'!J65</f>
        <v>0</v>
      </c>
      <c r="M69" s="120">
        <f t="shared" si="22"/>
        <v>0</v>
      </c>
      <c r="N69" s="221">
        <v>0</v>
      </c>
      <c r="P69" s="120">
        <f t="shared" si="18"/>
        <v>0</v>
      </c>
    </row>
    <row r="70" spans="1:16" ht="14">
      <c r="A70" s="185" t="s">
        <v>61</v>
      </c>
      <c r="B70" s="138"/>
      <c r="C70" s="136">
        <f t="shared" ref="C70:E70" si="23">SUM(C66:C69)</f>
        <v>0</v>
      </c>
      <c r="D70" s="136">
        <f t="shared" si="23"/>
        <v>0</v>
      </c>
      <c r="E70" s="136">
        <f t="shared" si="23"/>
        <v>0</v>
      </c>
      <c r="F70" s="136">
        <f>SUM(F66:F69)</f>
        <v>0</v>
      </c>
      <c r="G70" s="136">
        <f>SUM(G66:G69)</f>
        <v>0</v>
      </c>
      <c r="H70" s="143">
        <f>F70-C70-D70-G70</f>
        <v>0</v>
      </c>
      <c r="I70" s="136">
        <f t="shared" ref="I70:K70" si="24">SUM(I66:I66)</f>
        <v>0</v>
      </c>
      <c r="J70" s="136">
        <f t="shared" si="24"/>
        <v>0</v>
      </c>
      <c r="K70" s="136">
        <f t="shared" si="24"/>
        <v>0</v>
      </c>
      <c r="L70" s="136">
        <f>SUM(L66:L69)</f>
        <v>0</v>
      </c>
      <c r="M70" s="136">
        <f>SUM(M66:M69)</f>
        <v>0</v>
      </c>
      <c r="N70" s="136">
        <f>SUM(N66:N69)</f>
        <v>0</v>
      </c>
      <c r="P70" s="136">
        <f>SUM(P66:P69)</f>
        <v>0</v>
      </c>
    </row>
    <row r="71" spans="1:16">
      <c r="A71" s="185"/>
      <c r="B71" s="138"/>
      <c r="C71" s="182"/>
      <c r="D71" s="182"/>
      <c r="E71" s="129"/>
      <c r="F71" s="129"/>
      <c r="G71" s="129"/>
      <c r="H71" s="139"/>
      <c r="I71" s="177"/>
      <c r="J71" s="198"/>
      <c r="K71" s="123"/>
      <c r="L71" s="123"/>
      <c r="M71" s="123"/>
      <c r="N71" s="198"/>
      <c r="P71" s="123"/>
    </row>
    <row r="72" spans="1:16">
      <c r="A72" s="183" t="s">
        <v>62</v>
      </c>
      <c r="B72" s="138"/>
      <c r="C72" s="182"/>
      <c r="D72" s="182"/>
      <c r="E72" s="129"/>
      <c r="F72" s="129"/>
      <c r="G72" s="129"/>
      <c r="H72" s="139"/>
      <c r="I72" s="177"/>
      <c r="J72" s="198"/>
      <c r="K72" s="123"/>
      <c r="L72" s="123"/>
      <c r="M72" s="123"/>
      <c r="N72" s="198"/>
      <c r="P72" s="123"/>
    </row>
    <row r="73" spans="1:16">
      <c r="A73" s="118"/>
      <c r="B73" s="138"/>
      <c r="C73" s="182"/>
      <c r="D73" s="182"/>
      <c r="E73" s="129"/>
      <c r="F73" s="129"/>
      <c r="G73" s="129"/>
      <c r="H73" s="139"/>
      <c r="I73" s="177"/>
      <c r="J73" s="198"/>
      <c r="K73" s="123"/>
      <c r="L73" s="120"/>
      <c r="M73" s="123"/>
      <c r="N73" s="198"/>
      <c r="P73" s="123"/>
    </row>
    <row r="74" spans="1:16">
      <c r="A74" s="119" t="s">
        <v>197</v>
      </c>
      <c r="B74" s="138"/>
      <c r="C74" s="172">
        <v>0</v>
      </c>
      <c r="D74" s="172">
        <v>0</v>
      </c>
      <c r="E74" s="120">
        <f>C74+D74</f>
        <v>0</v>
      </c>
      <c r="F74" s="120">
        <f>+'Resultado 3'!H70</f>
        <v>0</v>
      </c>
      <c r="G74" s="120">
        <f>F74-E74</f>
        <v>0</v>
      </c>
      <c r="H74" s="122"/>
      <c r="I74" s="172">
        <v>0</v>
      </c>
      <c r="J74" s="172">
        <v>0</v>
      </c>
      <c r="K74" s="120">
        <f>I74+J74</f>
        <v>0</v>
      </c>
      <c r="L74" s="120">
        <f>+'Resultado 3'!J70</f>
        <v>0</v>
      </c>
      <c r="M74" s="120">
        <f>L74-K74</f>
        <v>0</v>
      </c>
      <c r="N74" s="221">
        <v>0</v>
      </c>
      <c r="P74" s="120">
        <f t="shared" ref="P74:P76" si="25">+L74-M74</f>
        <v>0</v>
      </c>
    </row>
    <row r="75" spans="1:16">
      <c r="A75" s="119" t="s">
        <v>64</v>
      </c>
      <c r="B75" s="138"/>
      <c r="C75" s="172">
        <v>0</v>
      </c>
      <c r="D75" s="172">
        <v>0</v>
      </c>
      <c r="E75" s="120">
        <f>C75+D75</f>
        <v>0</v>
      </c>
      <c r="F75" s="120">
        <f>+'Resultado 3'!H71</f>
        <v>0</v>
      </c>
      <c r="G75" s="120">
        <f>F75-E75</f>
        <v>0</v>
      </c>
      <c r="H75" s="122"/>
      <c r="I75" s="172">
        <v>0</v>
      </c>
      <c r="J75" s="172">
        <v>0</v>
      </c>
      <c r="K75" s="120">
        <f>I75+J75</f>
        <v>0</v>
      </c>
      <c r="L75" s="120">
        <f>+'Resultado 3'!J71</f>
        <v>0</v>
      </c>
      <c r="M75" s="120">
        <f>L75-K75</f>
        <v>0</v>
      </c>
      <c r="N75" s="221">
        <v>0</v>
      </c>
      <c r="P75" s="120">
        <f t="shared" si="25"/>
        <v>0</v>
      </c>
    </row>
    <row r="76" spans="1:16">
      <c r="A76" s="119" t="s">
        <v>200</v>
      </c>
      <c r="B76" s="138"/>
      <c r="C76" s="172">
        <v>0</v>
      </c>
      <c r="D76" s="172">
        <v>0</v>
      </c>
      <c r="E76" s="120">
        <f>C76+D76</f>
        <v>0</v>
      </c>
      <c r="F76" s="120">
        <f>+'Resultado 3'!H72</f>
        <v>0</v>
      </c>
      <c r="G76" s="120">
        <f>F76-E76</f>
        <v>0</v>
      </c>
      <c r="H76" s="122"/>
      <c r="I76" s="172">
        <v>0</v>
      </c>
      <c r="J76" s="172">
        <v>0</v>
      </c>
      <c r="K76" s="120">
        <f>I76+J76</f>
        <v>0</v>
      </c>
      <c r="L76" s="120">
        <f>+'Resultado 3'!J72</f>
        <v>0</v>
      </c>
      <c r="M76" s="120">
        <f>L76-K76</f>
        <v>0</v>
      </c>
      <c r="N76" s="221">
        <v>0</v>
      </c>
      <c r="P76" s="120">
        <f t="shared" si="25"/>
        <v>0</v>
      </c>
    </row>
    <row r="77" spans="1:16">
      <c r="A77" s="185" t="s">
        <v>66</v>
      </c>
      <c r="B77" s="138"/>
      <c r="C77" s="136">
        <f>SUM(C74:C76)</f>
        <v>0</v>
      </c>
      <c r="D77" s="136">
        <f>SUM(D74:D76)</f>
        <v>0</v>
      </c>
      <c r="E77" s="136">
        <f t="shared" ref="E77:P77" si="26">SUM(E74:E76)</f>
        <v>0</v>
      </c>
      <c r="F77" s="136">
        <f t="shared" si="26"/>
        <v>0</v>
      </c>
      <c r="G77" s="136">
        <f t="shared" si="26"/>
        <v>0</v>
      </c>
      <c r="H77" s="143">
        <f>F77-C77-D77-G77</f>
        <v>0</v>
      </c>
      <c r="I77" s="143">
        <f>SUM(I74:I76)</f>
        <v>0</v>
      </c>
      <c r="J77" s="144">
        <f>SUM(J74:J76)</f>
        <v>0</v>
      </c>
      <c r="K77" s="144">
        <f t="shared" si="26"/>
        <v>0</v>
      </c>
      <c r="L77" s="265">
        <f t="shared" si="26"/>
        <v>0</v>
      </c>
      <c r="M77" s="265">
        <f t="shared" si="26"/>
        <v>0</v>
      </c>
      <c r="N77" s="144">
        <f t="shared" si="26"/>
        <v>0</v>
      </c>
      <c r="P77" s="144">
        <f t="shared" si="26"/>
        <v>0</v>
      </c>
    </row>
    <row r="78" spans="1:16">
      <c r="A78" s="185"/>
      <c r="B78" s="138"/>
      <c r="C78" s="182"/>
      <c r="D78" s="182"/>
      <c r="E78" s="129"/>
      <c r="F78" s="129"/>
      <c r="G78" s="129"/>
      <c r="H78" s="139"/>
      <c r="I78" s="177"/>
      <c r="J78" s="198"/>
      <c r="K78" s="123"/>
      <c r="L78" s="123"/>
      <c r="M78" s="123"/>
      <c r="N78" s="198"/>
      <c r="P78" s="123"/>
    </row>
    <row r="79" spans="1:16">
      <c r="A79" s="185" t="s">
        <v>67</v>
      </c>
      <c r="B79" s="148"/>
      <c r="C79" s="129">
        <f>C77+C70+C62+C57+C50+C43+C35+C30+C21</f>
        <v>0</v>
      </c>
      <c r="D79" s="129">
        <f>D77+D70+D62+D57+D50+D43+D35+D30+D21</f>
        <v>0</v>
      </c>
      <c r="E79" s="129">
        <f>E77+E70+E62+E57+E50+E43+E35+E30+E21</f>
        <v>0</v>
      </c>
      <c r="F79" s="129">
        <f>F77+F70+F62+F57+F50+F43+F35+F30+F21</f>
        <v>0</v>
      </c>
      <c r="G79" s="129">
        <f>G77+G70+G62+G57+G50+G43+G35+G30+G21</f>
        <v>0</v>
      </c>
      <c r="H79" s="129"/>
      <c r="I79" s="129">
        <f t="shared" ref="I79:N79" si="27">I77+I70+I62+I57+I50+I43+I35+I30+I21</f>
        <v>0</v>
      </c>
      <c r="J79" s="123">
        <f t="shared" si="27"/>
        <v>0</v>
      </c>
      <c r="K79" s="120">
        <f t="shared" si="27"/>
        <v>0</v>
      </c>
      <c r="L79" s="120">
        <f t="shared" si="27"/>
        <v>0</v>
      </c>
      <c r="M79" s="120">
        <f t="shared" si="27"/>
        <v>0</v>
      </c>
      <c r="N79" s="123">
        <f t="shared" si="27"/>
        <v>0</v>
      </c>
      <c r="P79" s="120">
        <f t="shared" ref="P79:P81" si="28">+L79-M79</f>
        <v>0</v>
      </c>
    </row>
    <row r="80" spans="1:16">
      <c r="A80" s="174"/>
      <c r="B80" s="127"/>
      <c r="C80" s="177"/>
      <c r="D80" s="177"/>
      <c r="E80" s="120"/>
      <c r="F80" s="120"/>
      <c r="G80" s="120"/>
      <c r="H80" s="122"/>
      <c r="I80" s="177"/>
      <c r="J80" s="198"/>
      <c r="K80" s="120"/>
      <c r="L80" s="120"/>
      <c r="M80" s="120"/>
      <c r="N80" s="198"/>
      <c r="P80" s="123"/>
    </row>
    <row r="81" spans="1:16" ht="14">
      <c r="A81" s="186" t="s">
        <v>68</v>
      </c>
      <c r="B81" s="149">
        <v>0</v>
      </c>
      <c r="C81" s="120">
        <f>ROUND(+C79*$B$81,2)</f>
        <v>0</v>
      </c>
      <c r="D81" s="120">
        <f>ROUND(+D79*$B$81,2)</f>
        <v>0</v>
      </c>
      <c r="E81" s="120">
        <f>ROUND(+E79*$B$81,2)</f>
        <v>0</v>
      </c>
      <c r="F81" s="120">
        <f>ROUND(+F79*$B$81,2)</f>
        <v>0</v>
      </c>
      <c r="G81" s="120">
        <f>ROUND(+G79*$B$81,2)</f>
        <v>0</v>
      </c>
      <c r="H81" s="120"/>
      <c r="I81" s="120">
        <f t="shared" ref="I81:N81" si="29">ROUND(+I79*$B$81,2)</f>
        <v>0</v>
      </c>
      <c r="J81" s="120">
        <f t="shared" si="29"/>
        <v>0</v>
      </c>
      <c r="K81" s="120">
        <f t="shared" si="29"/>
        <v>0</v>
      </c>
      <c r="L81" s="120">
        <f t="shared" si="29"/>
        <v>0</v>
      </c>
      <c r="M81" s="120">
        <f t="shared" si="29"/>
        <v>0</v>
      </c>
      <c r="N81" s="120">
        <f t="shared" si="29"/>
        <v>0</v>
      </c>
      <c r="O81" s="120"/>
      <c r="P81" s="120">
        <f t="shared" si="28"/>
        <v>0</v>
      </c>
    </row>
    <row r="82" spans="1:16" ht="15" thickBot="1">
      <c r="A82" s="140"/>
      <c r="B82" s="140"/>
      <c r="C82" s="177"/>
      <c r="D82" s="177"/>
      <c r="E82" s="120"/>
      <c r="F82" s="120"/>
      <c r="G82" s="120"/>
      <c r="H82" s="122"/>
      <c r="I82" s="177"/>
      <c r="J82" s="198"/>
      <c r="K82" s="120"/>
      <c r="L82" s="120"/>
      <c r="M82" s="120"/>
      <c r="N82" s="198"/>
      <c r="P82" s="123"/>
    </row>
    <row r="83" spans="1:16" thickBot="1">
      <c r="A83" s="425" t="s">
        <v>69</v>
      </c>
      <c r="B83" s="426"/>
      <c r="C83" s="427">
        <f t="shared" ref="C83:N83" si="30">+C81+C79</f>
        <v>0</v>
      </c>
      <c r="D83" s="427">
        <f t="shared" si="30"/>
        <v>0</v>
      </c>
      <c r="E83" s="427">
        <f t="shared" si="30"/>
        <v>0</v>
      </c>
      <c r="F83" s="427">
        <f t="shared" si="30"/>
        <v>0</v>
      </c>
      <c r="G83" s="427">
        <f t="shared" si="30"/>
        <v>0</v>
      </c>
      <c r="H83" s="427">
        <f t="shared" si="30"/>
        <v>0</v>
      </c>
      <c r="I83" s="427">
        <f t="shared" si="30"/>
        <v>0</v>
      </c>
      <c r="J83" s="427">
        <f t="shared" si="30"/>
        <v>0</v>
      </c>
      <c r="K83" s="427">
        <f t="shared" si="30"/>
        <v>0</v>
      </c>
      <c r="L83" s="427">
        <f t="shared" si="30"/>
        <v>0</v>
      </c>
      <c r="M83" s="427">
        <f t="shared" si="30"/>
        <v>0</v>
      </c>
      <c r="N83" s="427">
        <f t="shared" si="30"/>
        <v>0</v>
      </c>
      <c r="P83" s="427">
        <f>+P81+P79</f>
        <v>0</v>
      </c>
    </row>
  </sheetData>
  <mergeCells count="7">
    <mergeCell ref="B8:M8"/>
    <mergeCell ref="B9:M9"/>
    <mergeCell ref="A1:J1"/>
    <mergeCell ref="A3:J3"/>
    <mergeCell ref="B5:M5"/>
    <mergeCell ref="B6:M6"/>
    <mergeCell ref="B7:M7"/>
  </mergeCells>
  <phoneticPr fontId="0" type="noConversion"/>
  <printOptions horizontalCentered="1" verticalCentered="1"/>
  <pageMargins left="0" right="0" top="0.51181102362204722" bottom="0.39370078740157483" header="0" footer="0"/>
  <pageSetup orientation="portrait" horizontalDpi="4294967293" verticalDpi="0" r:id="rId1"/>
  <headerFooter alignWithMargins="0">
    <oddFooter>&amp;CConservation International</oddFooter>
  </headerFooter>
  <ignoredErrors>
    <ignoredError sqref="H77 H21 H30 H35 H43 H50 H57 H62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83"/>
  <sheetViews>
    <sheetView topLeftCell="A16" zoomScale="75" zoomScaleNormal="75" zoomScalePageLayoutView="75" workbookViewId="0">
      <selection activeCell="A27" sqref="A27"/>
    </sheetView>
  </sheetViews>
  <sheetFormatPr defaultColWidth="12.3046875" defaultRowHeight="14.5"/>
  <cols>
    <col min="1" max="1" width="40.69140625" style="111" customWidth="1"/>
    <col min="2" max="2" width="12" style="111" customWidth="1"/>
    <col min="3" max="5" width="14.4609375" style="111" customWidth="1"/>
    <col min="6" max="7" width="13.3046875" style="111" bestFit="1" customWidth="1"/>
    <col min="8" max="8" width="8.3046875" style="141" customWidth="1"/>
    <col min="9" max="9" width="12.3046875" style="109" customWidth="1"/>
    <col min="10" max="10" width="14.69140625" style="110" customWidth="1"/>
    <col min="11" max="14" width="12.3046875" style="111" customWidth="1"/>
    <col min="15" max="15" width="3" style="111" customWidth="1"/>
    <col min="16" max="16" width="14.3046875" style="111" customWidth="1"/>
    <col min="17" max="16384" width="12.3046875" style="111"/>
  </cols>
  <sheetData>
    <row r="1" spans="1:16" ht="30.75" customHeight="1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6">
      <c r="A2" s="159"/>
      <c r="B2" s="159"/>
      <c r="C2" s="161"/>
      <c r="D2" s="161"/>
      <c r="E2" s="161"/>
      <c r="F2" s="161"/>
      <c r="G2" s="161"/>
      <c r="H2" s="196"/>
      <c r="I2" s="161"/>
      <c r="J2" s="197"/>
    </row>
    <row r="3" spans="1:16" ht="20">
      <c r="A3" s="439" t="s">
        <v>201</v>
      </c>
      <c r="B3" s="439"/>
      <c r="C3" s="439"/>
      <c r="D3" s="439"/>
      <c r="E3" s="439"/>
      <c r="F3" s="439"/>
      <c r="G3" s="439"/>
      <c r="H3" s="439"/>
      <c r="I3" s="439"/>
      <c r="J3" s="439"/>
    </row>
    <row r="4" spans="1:16" ht="17.5">
      <c r="A4" s="162"/>
      <c r="B4" s="159"/>
      <c r="C4" s="163"/>
      <c r="D4" s="163"/>
      <c r="E4" s="161"/>
      <c r="F4" s="161"/>
      <c r="G4" s="161"/>
      <c r="H4" s="216"/>
      <c r="I4" s="161"/>
      <c r="J4" s="197"/>
    </row>
    <row r="5" spans="1:16" ht="15.5">
      <c r="A5" s="213" t="s">
        <v>2</v>
      </c>
      <c r="B5" s="457" t="str">
        <f>'Resultado 1'!B5:E5</f>
        <v xml:space="preserve"> </v>
      </c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</row>
    <row r="6" spans="1:16" ht="15.5">
      <c r="A6" s="213" t="s">
        <v>4</v>
      </c>
      <c r="B6" s="457" t="str">
        <f>'Resultado 1'!B6:E6</f>
        <v xml:space="preserve"> </v>
      </c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</row>
    <row r="7" spans="1:16" ht="15.5">
      <c r="A7" s="213" t="s">
        <v>5</v>
      </c>
      <c r="B7" s="457" t="str">
        <f>'Resultado 1'!B7:E7</f>
        <v xml:space="preserve"> </v>
      </c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</row>
    <row r="8" spans="1:16" ht="15.5">
      <c r="A8" s="213" t="s">
        <v>6</v>
      </c>
      <c r="B8" s="457" t="str">
        <f>'Resultado 1'!B8:E8</f>
        <v xml:space="preserve"> </v>
      </c>
      <c r="C8" s="459"/>
      <c r="D8" s="459"/>
      <c r="E8" s="459"/>
      <c r="F8" s="458"/>
      <c r="G8" s="458"/>
      <c r="H8" s="458"/>
      <c r="I8" s="458"/>
      <c r="J8" s="458"/>
      <c r="K8" s="458"/>
      <c r="L8" s="458"/>
      <c r="M8" s="458"/>
    </row>
    <row r="9" spans="1:16" ht="15.5">
      <c r="A9" s="213" t="s">
        <v>7</v>
      </c>
      <c r="B9" s="457" t="str">
        <f>'Resultado 1'!B9:E9</f>
        <v xml:space="preserve"> </v>
      </c>
      <c r="C9" s="459"/>
      <c r="D9" s="459"/>
      <c r="E9" s="459"/>
      <c r="F9" s="458"/>
      <c r="G9" s="458"/>
      <c r="H9" s="458"/>
      <c r="I9" s="458"/>
      <c r="J9" s="458"/>
      <c r="K9" s="458"/>
      <c r="L9" s="458"/>
      <c r="M9" s="458"/>
    </row>
    <row r="10" spans="1:16" ht="15.5">
      <c r="A10" s="213"/>
      <c r="B10" s="213"/>
      <c r="C10" s="213"/>
      <c r="D10" s="213"/>
      <c r="E10" s="213"/>
      <c r="F10" s="213"/>
      <c r="G10" s="213"/>
      <c r="H10" s="216"/>
      <c r="I10" s="161"/>
      <c r="J10" s="197"/>
    </row>
    <row r="11" spans="1:16" ht="18">
      <c r="A11" s="214" t="s">
        <v>149</v>
      </c>
      <c r="B11" s="215" t="s">
        <v>150</v>
      </c>
      <c r="C11" s="216"/>
      <c r="D11" s="216"/>
      <c r="E11" s="216"/>
      <c r="F11" s="216"/>
      <c r="G11" s="216"/>
      <c r="H11" s="216"/>
      <c r="I11" s="216"/>
      <c r="J11" s="216"/>
      <c r="K11" s="147"/>
      <c r="L11" s="147"/>
      <c r="M11" s="147"/>
      <c r="N11" s="147"/>
      <c r="O11" s="147"/>
      <c r="P11" s="147"/>
    </row>
    <row r="12" spans="1:16" ht="18">
      <c r="A12" s="214" t="s">
        <v>151</v>
      </c>
      <c r="B12" s="215" t="s">
        <v>150</v>
      </c>
      <c r="C12" s="216"/>
      <c r="D12" s="216"/>
      <c r="E12" s="216"/>
      <c r="F12" s="216"/>
      <c r="G12" s="216"/>
      <c r="H12" s="216"/>
      <c r="I12" s="216"/>
      <c r="J12" s="216"/>
      <c r="K12" s="147"/>
      <c r="L12" s="147"/>
      <c r="M12" s="147"/>
      <c r="N12" s="147"/>
      <c r="O12" s="147"/>
      <c r="P12" s="147"/>
    </row>
    <row r="13" spans="1:16" ht="18">
      <c r="A13" s="339" t="s">
        <v>152</v>
      </c>
      <c r="B13" s="215" t="s">
        <v>150</v>
      </c>
      <c r="C13" s="216"/>
      <c r="D13" s="216"/>
      <c r="E13" s="216"/>
      <c r="F13" s="216"/>
      <c r="G13" s="216"/>
      <c r="H13" s="216"/>
      <c r="I13" s="216"/>
      <c r="J13" s="216"/>
      <c r="K13" s="147"/>
      <c r="L13" s="147"/>
      <c r="M13" s="147"/>
      <c r="N13" s="147"/>
      <c r="O13" s="147"/>
      <c r="P13" s="147"/>
    </row>
    <row r="15" spans="1:16" ht="46.5">
      <c r="A15" s="146" t="s">
        <v>22</v>
      </c>
      <c r="B15" s="115"/>
      <c r="C15" s="219" t="s">
        <v>183</v>
      </c>
      <c r="D15" s="219" t="s">
        <v>184</v>
      </c>
      <c r="E15" s="217" t="s">
        <v>185</v>
      </c>
      <c r="F15" s="217" t="s">
        <v>186</v>
      </c>
      <c r="G15" s="217" t="s">
        <v>187</v>
      </c>
      <c r="H15" s="218" t="s">
        <v>188</v>
      </c>
      <c r="I15" s="219" t="s">
        <v>189</v>
      </c>
      <c r="J15" s="219" t="s">
        <v>190</v>
      </c>
      <c r="K15" s="217" t="s">
        <v>191</v>
      </c>
      <c r="L15" s="217" t="s">
        <v>192</v>
      </c>
      <c r="M15" s="217" t="s">
        <v>193</v>
      </c>
      <c r="N15" s="219" t="s">
        <v>194</v>
      </c>
      <c r="O15" s="151"/>
      <c r="P15" s="152" t="s">
        <v>188</v>
      </c>
    </row>
    <row r="16" spans="1:16" ht="13.5" customHeight="1">
      <c r="A16" s="117"/>
      <c r="B16" s="117"/>
      <c r="C16" s="170"/>
      <c r="D16" s="170"/>
      <c r="E16" s="113"/>
      <c r="F16" s="113"/>
      <c r="G16" s="113"/>
      <c r="H16" s="116"/>
      <c r="I16" s="161"/>
      <c r="J16" s="197"/>
      <c r="N16" s="163"/>
    </row>
    <row r="17" spans="1:16" ht="15.75" customHeight="1">
      <c r="A17" s="118" t="s">
        <v>23</v>
      </c>
      <c r="B17" s="118"/>
      <c r="C17" s="170"/>
      <c r="D17" s="170"/>
      <c r="E17" s="113"/>
      <c r="F17" s="113"/>
      <c r="G17" s="113"/>
      <c r="H17" s="116"/>
      <c r="I17" s="161"/>
      <c r="J17" s="197"/>
      <c r="N17" s="163"/>
    </row>
    <row r="18" spans="1:16" ht="14">
      <c r="A18" s="119" t="s">
        <v>24</v>
      </c>
      <c r="B18" s="119"/>
      <c r="C18" s="172">
        <v>0</v>
      </c>
      <c r="D18" s="172">
        <v>0</v>
      </c>
      <c r="E18" s="120">
        <f>C18+D18</f>
        <v>0</v>
      </c>
      <c r="F18" s="120">
        <f>+'Resultado 4'!H15</f>
        <v>0</v>
      </c>
      <c r="G18" s="120">
        <f>F18-E18</f>
        <v>0</v>
      </c>
      <c r="H18" s="122"/>
      <c r="I18" s="172">
        <v>0</v>
      </c>
      <c r="J18" s="172">
        <v>0</v>
      </c>
      <c r="K18" s="120">
        <f>I18+J18</f>
        <v>0</v>
      </c>
      <c r="L18" s="120">
        <f>+'Resultado 4'!J15</f>
        <v>0</v>
      </c>
      <c r="M18" s="120">
        <f>L18-K18</f>
        <v>0</v>
      </c>
      <c r="N18" s="172">
        <v>0</v>
      </c>
      <c r="P18" s="120">
        <f>+L18-M18</f>
        <v>0</v>
      </c>
    </row>
    <row r="19" spans="1:16" ht="14">
      <c r="A19" s="119" t="s">
        <v>25</v>
      </c>
      <c r="B19" s="124"/>
      <c r="C19" s="172">
        <v>0</v>
      </c>
      <c r="D19" s="172">
        <v>0</v>
      </c>
      <c r="E19" s="120">
        <f>C19+D19</f>
        <v>0</v>
      </c>
      <c r="F19" s="120">
        <f>+'Resultado 4'!H16</f>
        <v>0</v>
      </c>
      <c r="G19" s="120">
        <f>F19-E19</f>
        <v>0</v>
      </c>
      <c r="H19" s="122"/>
      <c r="I19" s="172">
        <v>0</v>
      </c>
      <c r="J19" s="172">
        <v>0</v>
      </c>
      <c r="K19" s="120">
        <f>I19+J19</f>
        <v>0</v>
      </c>
      <c r="L19" s="120">
        <f>+'Resultado 4'!J16</f>
        <v>0</v>
      </c>
      <c r="M19" s="120">
        <f>L19-K19</f>
        <v>0</v>
      </c>
      <c r="N19" s="172">
        <v>0</v>
      </c>
      <c r="P19" s="120">
        <f t="shared" ref="P19:P20" si="0">+L19-M19</f>
        <v>0</v>
      </c>
    </row>
    <row r="20" spans="1:16" ht="14">
      <c r="A20" s="119" t="s">
        <v>26</v>
      </c>
      <c r="B20" s="124"/>
      <c r="C20" s="172">
        <v>0</v>
      </c>
      <c r="D20" s="172">
        <v>0</v>
      </c>
      <c r="E20" s="120">
        <f>C20+D20</f>
        <v>0</v>
      </c>
      <c r="F20" s="120">
        <f>+'Resultado 4'!H17</f>
        <v>0</v>
      </c>
      <c r="G20" s="120">
        <f>F20-E20</f>
        <v>0</v>
      </c>
      <c r="H20" s="122"/>
      <c r="I20" s="172">
        <v>0</v>
      </c>
      <c r="J20" s="172">
        <v>0</v>
      </c>
      <c r="K20" s="120">
        <f>I20+J20</f>
        <v>0</v>
      </c>
      <c r="L20" s="120">
        <f>+'Resultado 4'!J17</f>
        <v>0</v>
      </c>
      <c r="M20" s="120">
        <f>L20-K20</f>
        <v>0</v>
      </c>
      <c r="N20" s="172">
        <v>0</v>
      </c>
      <c r="P20" s="120">
        <f t="shared" si="0"/>
        <v>0</v>
      </c>
    </row>
    <row r="21" spans="1:16">
      <c r="A21" s="135" t="s">
        <v>27</v>
      </c>
      <c r="B21" s="126"/>
      <c r="C21" s="143">
        <f>SUM(C18:C20)</f>
        <v>0</v>
      </c>
      <c r="D21" s="143">
        <f>SUM(D18:D20)</f>
        <v>0</v>
      </c>
      <c r="E21" s="143">
        <f>SUM(E18:E20)</f>
        <v>0</v>
      </c>
      <c r="F21" s="136">
        <f>SUM(F18:F20)</f>
        <v>0</v>
      </c>
      <c r="G21" s="136">
        <f>SUM(G18:G20)</f>
        <v>0</v>
      </c>
      <c r="H21" s="143">
        <f>F21-C21-D21-G21</f>
        <v>0</v>
      </c>
      <c r="I21" s="143">
        <f>SUM(I18:I20)</f>
        <v>0</v>
      </c>
      <c r="J21" s="143">
        <f t="shared" ref="J21:P21" si="1">SUM(J18:J20)</f>
        <v>0</v>
      </c>
      <c r="K21" s="143">
        <f t="shared" si="1"/>
        <v>0</v>
      </c>
      <c r="L21" s="136">
        <f t="shared" si="1"/>
        <v>0</v>
      </c>
      <c r="M21" s="143">
        <f t="shared" si="1"/>
        <v>0</v>
      </c>
      <c r="N21" s="143">
        <f>SUM(N18:N20)</f>
        <v>0</v>
      </c>
      <c r="P21" s="143">
        <f t="shared" si="1"/>
        <v>0</v>
      </c>
    </row>
    <row r="22" spans="1:16">
      <c r="A22" s="127"/>
      <c r="B22" s="127"/>
      <c r="C22" s="177"/>
      <c r="D22" s="177"/>
      <c r="E22" s="120"/>
      <c r="F22" s="120"/>
      <c r="G22" s="120"/>
      <c r="H22" s="122"/>
      <c r="I22" s="177"/>
      <c r="J22" s="197"/>
      <c r="N22" s="163"/>
    </row>
    <row r="23" spans="1:16">
      <c r="A23" s="145" t="s">
        <v>28</v>
      </c>
      <c r="B23" s="130"/>
      <c r="C23" s="179"/>
      <c r="D23" s="179"/>
      <c r="E23" s="109"/>
      <c r="F23" s="109"/>
      <c r="G23" s="109"/>
      <c r="H23" s="132"/>
      <c r="I23" s="177"/>
      <c r="J23" s="197"/>
      <c r="N23" s="163"/>
    </row>
    <row r="24" spans="1:16">
      <c r="A24" s="124"/>
      <c r="B24" s="124"/>
      <c r="C24" s="179"/>
      <c r="D24" s="179"/>
      <c r="E24" s="109"/>
      <c r="F24" s="109"/>
      <c r="G24" s="109"/>
      <c r="H24" s="132"/>
      <c r="I24" s="177"/>
      <c r="J24" s="197"/>
      <c r="N24" s="163"/>
    </row>
    <row r="25" spans="1:16">
      <c r="A25" s="118" t="s">
        <v>29</v>
      </c>
      <c r="B25" s="118"/>
      <c r="C25" s="179"/>
      <c r="D25" s="179"/>
      <c r="E25" s="109"/>
      <c r="F25" s="109"/>
      <c r="G25" s="109"/>
      <c r="H25" s="132"/>
      <c r="I25" s="177"/>
      <c r="J25" s="197"/>
      <c r="N25" s="163"/>
    </row>
    <row r="26" spans="1:16" ht="14">
      <c r="A26" s="119" t="s">
        <v>30</v>
      </c>
      <c r="B26" s="124"/>
      <c r="C26" s="172">
        <v>0</v>
      </c>
      <c r="D26" s="172">
        <v>0</v>
      </c>
      <c r="E26" s="120">
        <f t="shared" ref="E26:E29" si="2">C26+D26</f>
        <v>0</v>
      </c>
      <c r="F26" s="120">
        <f>+'Resultado 4'!H23</f>
        <v>0</v>
      </c>
      <c r="G26" s="120">
        <f t="shared" ref="G26:G29" si="3">F26-E26</f>
        <v>0</v>
      </c>
      <c r="H26" s="122"/>
      <c r="I26" s="172">
        <v>0</v>
      </c>
      <c r="J26" s="172">
        <v>0</v>
      </c>
      <c r="K26" s="120">
        <f t="shared" ref="K26:K29" si="4">I26+J26</f>
        <v>0</v>
      </c>
      <c r="L26" s="120">
        <f>+'Resultado 4'!J23</f>
        <v>0</v>
      </c>
      <c r="M26" s="120">
        <f t="shared" ref="M26:M29" si="5">L26-K26</f>
        <v>0</v>
      </c>
      <c r="N26" s="172">
        <v>0</v>
      </c>
      <c r="P26" s="120">
        <f t="shared" ref="P26:P29" si="6">+L26-M26</f>
        <v>0</v>
      </c>
    </row>
    <row r="27" spans="1:16" ht="14">
      <c r="A27" s="119"/>
      <c r="B27" s="133"/>
      <c r="C27" s="172">
        <v>0</v>
      </c>
      <c r="D27" s="172">
        <v>0</v>
      </c>
      <c r="E27" s="120">
        <f t="shared" si="2"/>
        <v>0</v>
      </c>
      <c r="F27" s="120">
        <f>+'Resultado 4'!H24</f>
        <v>0</v>
      </c>
      <c r="G27" s="120">
        <f t="shared" si="3"/>
        <v>0</v>
      </c>
      <c r="H27" s="122"/>
      <c r="I27" s="172">
        <v>0</v>
      </c>
      <c r="J27" s="172">
        <v>0</v>
      </c>
      <c r="K27" s="120">
        <f t="shared" si="4"/>
        <v>0</v>
      </c>
      <c r="L27" s="120">
        <f>+'Resultado 4'!J24</f>
        <v>0</v>
      </c>
      <c r="M27" s="120">
        <f t="shared" si="5"/>
        <v>0</v>
      </c>
      <c r="N27" s="172">
        <v>0</v>
      </c>
      <c r="P27" s="120">
        <f t="shared" si="6"/>
        <v>0</v>
      </c>
    </row>
    <row r="28" spans="1:16" ht="14">
      <c r="A28" s="119" t="s">
        <v>31</v>
      </c>
      <c r="B28" s="124"/>
      <c r="C28" s="172">
        <v>0</v>
      </c>
      <c r="D28" s="172">
        <v>0</v>
      </c>
      <c r="E28" s="120">
        <f t="shared" si="2"/>
        <v>0</v>
      </c>
      <c r="F28" s="120">
        <f>+'Resultado 4'!H25</f>
        <v>0</v>
      </c>
      <c r="G28" s="120">
        <f t="shared" si="3"/>
        <v>0</v>
      </c>
      <c r="H28" s="122"/>
      <c r="I28" s="172">
        <v>0</v>
      </c>
      <c r="J28" s="172">
        <v>0</v>
      </c>
      <c r="K28" s="120">
        <f t="shared" si="4"/>
        <v>0</v>
      </c>
      <c r="L28" s="120">
        <f>+'Resultado 4'!J25</f>
        <v>0</v>
      </c>
      <c r="M28" s="120">
        <f t="shared" si="5"/>
        <v>0</v>
      </c>
      <c r="N28" s="172">
        <v>0</v>
      </c>
      <c r="P28" s="120">
        <f t="shared" si="6"/>
        <v>0</v>
      </c>
    </row>
    <row r="29" spans="1:16" ht="14">
      <c r="A29" s="119" t="s">
        <v>32</v>
      </c>
      <c r="B29" s="119"/>
      <c r="C29" s="172">
        <v>0</v>
      </c>
      <c r="D29" s="172">
        <v>0</v>
      </c>
      <c r="E29" s="120">
        <f t="shared" si="2"/>
        <v>0</v>
      </c>
      <c r="F29" s="120">
        <f>+'Resultado 4'!H26</f>
        <v>0</v>
      </c>
      <c r="G29" s="120">
        <f t="shared" si="3"/>
        <v>0</v>
      </c>
      <c r="H29" s="122"/>
      <c r="I29" s="172">
        <v>0</v>
      </c>
      <c r="J29" s="172">
        <v>0</v>
      </c>
      <c r="K29" s="120">
        <f t="shared" si="4"/>
        <v>0</v>
      </c>
      <c r="L29" s="120">
        <f>+'Resultado 4'!J26</f>
        <v>0</v>
      </c>
      <c r="M29" s="120">
        <f t="shared" si="5"/>
        <v>0</v>
      </c>
      <c r="N29" s="172">
        <v>0</v>
      </c>
      <c r="P29" s="120">
        <f t="shared" si="6"/>
        <v>0</v>
      </c>
    </row>
    <row r="30" spans="1:16" ht="14">
      <c r="A30" s="135" t="s">
        <v>196</v>
      </c>
      <c r="B30" s="135"/>
      <c r="C30" s="136">
        <f>SUM(C26:C29)</f>
        <v>0</v>
      </c>
      <c r="D30" s="136">
        <f>SUM(D26:D29)</f>
        <v>0</v>
      </c>
      <c r="E30" s="136">
        <f>SUM(E26:E29)</f>
        <v>0</v>
      </c>
      <c r="F30" s="136">
        <f>SUM(F26:F29)</f>
        <v>0</v>
      </c>
      <c r="G30" s="136">
        <f>SUM(G26:G29)</f>
        <v>0</v>
      </c>
      <c r="H30" s="143">
        <f>F30-C30-D30-G30</f>
        <v>0</v>
      </c>
      <c r="I30" s="136">
        <f t="shared" ref="I30:N30" si="7">SUM(I26:I29)</f>
        <v>0</v>
      </c>
      <c r="J30" s="136">
        <f t="shared" si="7"/>
        <v>0</v>
      </c>
      <c r="K30" s="136">
        <f t="shared" si="7"/>
        <v>0</v>
      </c>
      <c r="L30" s="136">
        <f t="shared" si="7"/>
        <v>0</v>
      </c>
      <c r="M30" s="136">
        <f t="shared" si="7"/>
        <v>0</v>
      </c>
      <c r="N30" s="136">
        <f t="shared" si="7"/>
        <v>0</v>
      </c>
      <c r="P30" s="136">
        <f>SUM(P26:P29)</f>
        <v>0</v>
      </c>
    </row>
    <row r="31" spans="1:16">
      <c r="A31" s="127"/>
      <c r="B31" s="127"/>
      <c r="C31" s="177"/>
      <c r="D31" s="177"/>
      <c r="E31" s="120"/>
      <c r="F31" s="120"/>
      <c r="G31" s="120"/>
      <c r="H31" s="122"/>
      <c r="I31" s="177"/>
      <c r="J31" s="197"/>
      <c r="N31" s="163"/>
    </row>
    <row r="32" spans="1:16">
      <c r="A32" s="145" t="s">
        <v>34</v>
      </c>
      <c r="B32" s="130"/>
      <c r="C32" s="177"/>
      <c r="D32" s="177"/>
      <c r="E32" s="120"/>
      <c r="F32" s="120"/>
      <c r="G32" s="120"/>
      <c r="H32" s="122"/>
      <c r="I32" s="177"/>
      <c r="J32" s="197"/>
      <c r="N32" s="163"/>
    </row>
    <row r="33" spans="1:16">
      <c r="A33" s="137"/>
      <c r="B33" s="118"/>
      <c r="C33" s="177"/>
      <c r="D33" s="177"/>
      <c r="E33" s="120"/>
      <c r="F33" s="120"/>
      <c r="G33" s="120"/>
      <c r="H33" s="122"/>
      <c r="I33" s="177"/>
      <c r="J33" s="197"/>
      <c r="N33" s="163"/>
    </row>
    <row r="34" spans="1:16" ht="14">
      <c r="A34" s="119" t="s">
        <v>35</v>
      </c>
      <c r="B34" s="119"/>
      <c r="C34" s="172">
        <v>0</v>
      </c>
      <c r="D34" s="172">
        <v>0</v>
      </c>
      <c r="E34" s="120">
        <f>C34+D34</f>
        <v>0</v>
      </c>
      <c r="F34" s="120">
        <f>+'Resultado 4'!H31</f>
        <v>0</v>
      </c>
      <c r="G34" s="120">
        <f>F34-E34</f>
        <v>0</v>
      </c>
      <c r="H34" s="122"/>
      <c r="I34" s="172">
        <v>0</v>
      </c>
      <c r="J34" s="172">
        <v>0</v>
      </c>
      <c r="K34" s="120">
        <f>I34+J34</f>
        <v>0</v>
      </c>
      <c r="L34" s="120">
        <f>+'Resultado 4'!J18</f>
        <v>0</v>
      </c>
      <c r="M34" s="120">
        <f>L34-K34</f>
        <v>0</v>
      </c>
      <c r="N34" s="172">
        <v>0</v>
      </c>
      <c r="P34" s="120">
        <f t="shared" ref="P34" si="8">+L34-M34</f>
        <v>0</v>
      </c>
    </row>
    <row r="35" spans="1:16" ht="14">
      <c r="A35" s="135" t="s">
        <v>36</v>
      </c>
      <c r="B35" s="119"/>
      <c r="C35" s="136">
        <f>SUM(C34:C34)</f>
        <v>0</v>
      </c>
      <c r="D35" s="136">
        <f>SUM(D34:D34)</f>
        <v>0</v>
      </c>
      <c r="E35" s="136">
        <f t="shared" ref="E35:P35" si="9">SUM(E34:E34)</f>
        <v>0</v>
      </c>
      <c r="F35" s="136">
        <f t="shared" si="9"/>
        <v>0</v>
      </c>
      <c r="G35" s="136">
        <f t="shared" si="9"/>
        <v>0</v>
      </c>
      <c r="H35" s="143">
        <f>F35-C35-D35-G35</f>
        <v>0</v>
      </c>
      <c r="I35" s="136">
        <f t="shared" si="9"/>
        <v>0</v>
      </c>
      <c r="J35" s="136">
        <f t="shared" si="9"/>
        <v>0</v>
      </c>
      <c r="K35" s="136">
        <f t="shared" si="9"/>
        <v>0</v>
      </c>
      <c r="L35" s="136">
        <f t="shared" si="9"/>
        <v>0</v>
      </c>
      <c r="M35" s="136">
        <f t="shared" si="9"/>
        <v>0</v>
      </c>
      <c r="N35" s="136">
        <f t="shared" si="9"/>
        <v>0</v>
      </c>
      <c r="P35" s="136">
        <f t="shared" si="9"/>
        <v>0</v>
      </c>
    </row>
    <row r="36" spans="1:16" ht="14">
      <c r="A36" s="135"/>
      <c r="B36" s="119"/>
      <c r="C36" s="182"/>
      <c r="D36" s="182"/>
      <c r="E36" s="129"/>
      <c r="F36" s="129"/>
      <c r="G36" s="129"/>
      <c r="H36" s="129"/>
      <c r="I36" s="182"/>
      <c r="J36" s="182"/>
      <c r="N36" s="163"/>
    </row>
    <row r="37" spans="1:16">
      <c r="A37" s="145" t="s">
        <v>37</v>
      </c>
      <c r="B37" s="119"/>
      <c r="C37" s="177"/>
      <c r="D37" s="177"/>
      <c r="E37" s="120"/>
      <c r="F37" s="120"/>
      <c r="G37" s="120"/>
      <c r="H37" s="122"/>
      <c r="I37" s="177"/>
      <c r="J37" s="197"/>
      <c r="N37" s="163"/>
    </row>
    <row r="38" spans="1:16" ht="14">
      <c r="A38" s="119"/>
      <c r="B38" s="119"/>
      <c r="C38" s="163"/>
      <c r="D38" s="163"/>
      <c r="H38" s="111"/>
      <c r="I38" s="163"/>
      <c r="J38" s="163"/>
      <c r="N38" s="163"/>
    </row>
    <row r="39" spans="1:16">
      <c r="A39" s="276" t="str">
        <f>+'Resultado 4'!A35</f>
        <v>Muebles y Equipos &lt; =$5,000</v>
      </c>
      <c r="B39" s="119"/>
      <c r="C39" s="172">
        <v>0</v>
      </c>
      <c r="D39" s="172">
        <v>0</v>
      </c>
      <c r="E39" s="120">
        <f>C39+D39</f>
        <v>0</v>
      </c>
      <c r="F39" s="120">
        <f>+'Resultado 4'!H35</f>
        <v>0</v>
      </c>
      <c r="G39" s="120">
        <f>F39-E39</f>
        <v>0</v>
      </c>
      <c r="H39" s="122"/>
      <c r="I39" s="172">
        <v>0</v>
      </c>
      <c r="J39" s="172">
        <v>0</v>
      </c>
      <c r="K39" s="120">
        <f>I39+J39</f>
        <v>0</v>
      </c>
      <c r="L39" s="120">
        <f>+'Resultado 4'!J35</f>
        <v>0</v>
      </c>
      <c r="M39" s="120">
        <f>L39-K39</f>
        <v>0</v>
      </c>
      <c r="N39" s="221">
        <v>0</v>
      </c>
      <c r="P39" s="120">
        <f t="shared" ref="P39:P42" si="10">+L39-M39</f>
        <v>0</v>
      </c>
    </row>
    <row r="40" spans="1:16">
      <c r="A40" s="276" t="str">
        <f>+'Resultado 4'!A36</f>
        <v>Muebles y Equipos &gt;= $5,000</v>
      </c>
      <c r="B40" s="119"/>
      <c r="C40" s="172"/>
      <c r="D40" s="172"/>
      <c r="E40" s="120"/>
      <c r="F40" s="120">
        <f>+'Resultado 4'!H36</f>
        <v>0</v>
      </c>
      <c r="G40" s="120">
        <f>F40-E40</f>
        <v>0</v>
      </c>
      <c r="H40" s="122"/>
      <c r="I40" s="172"/>
      <c r="J40" s="172"/>
      <c r="K40" s="120"/>
      <c r="L40" s="120">
        <f>+'Resultado 4'!J36</f>
        <v>0</v>
      </c>
      <c r="M40" s="120"/>
      <c r="N40" s="221"/>
      <c r="P40" s="120">
        <f t="shared" si="10"/>
        <v>0</v>
      </c>
    </row>
    <row r="41" spans="1:16">
      <c r="A41" s="276" t="str">
        <f>+'Resultado 4'!A37</f>
        <v>Costos de Construcción / Infraestructura</v>
      </c>
      <c r="B41" s="119"/>
      <c r="C41" s="172">
        <v>0</v>
      </c>
      <c r="D41" s="172">
        <v>0</v>
      </c>
      <c r="E41" s="120">
        <f>C41+D41</f>
        <v>0</v>
      </c>
      <c r="F41" s="120">
        <f>+'Resultado 4'!H37</f>
        <v>0</v>
      </c>
      <c r="G41" s="120">
        <f>F41-E41</f>
        <v>0</v>
      </c>
      <c r="H41" s="122"/>
      <c r="I41" s="172">
        <v>0</v>
      </c>
      <c r="J41" s="172">
        <v>0</v>
      </c>
      <c r="K41" s="120">
        <f>I41+J41</f>
        <v>0</v>
      </c>
      <c r="L41" s="120">
        <f>+'Resultado 4'!J37</f>
        <v>0</v>
      </c>
      <c r="M41" s="120">
        <f>L41-K41</f>
        <v>0</v>
      </c>
      <c r="N41" s="221">
        <v>0</v>
      </c>
      <c r="P41" s="120">
        <f t="shared" si="10"/>
        <v>0</v>
      </c>
    </row>
    <row r="42" spans="1:16">
      <c r="A42" s="276" t="str">
        <f>+'Resultado 4'!A38</f>
        <v>Botes y Vehículos</v>
      </c>
      <c r="B42" s="119"/>
      <c r="C42" s="172">
        <v>0</v>
      </c>
      <c r="D42" s="172">
        <v>0</v>
      </c>
      <c r="E42" s="120">
        <f>C42+D42</f>
        <v>0</v>
      </c>
      <c r="F42" s="120">
        <f>+'Resultado 4'!H38</f>
        <v>0</v>
      </c>
      <c r="G42" s="120">
        <f>F42-E42</f>
        <v>0</v>
      </c>
      <c r="H42" s="122"/>
      <c r="I42" s="172">
        <v>0</v>
      </c>
      <c r="J42" s="172">
        <v>0</v>
      </c>
      <c r="K42" s="120">
        <f>I42+J42</f>
        <v>0</v>
      </c>
      <c r="L42" s="120">
        <f>+'Resultado 4'!J38</f>
        <v>0</v>
      </c>
      <c r="M42" s="120">
        <f>L42-K42</f>
        <v>0</v>
      </c>
      <c r="N42" s="221">
        <v>0</v>
      </c>
      <c r="P42" s="120">
        <f t="shared" si="10"/>
        <v>0</v>
      </c>
    </row>
    <row r="43" spans="1:16" ht="14">
      <c r="A43" s="135" t="s">
        <v>42</v>
      </c>
      <c r="B43" s="119"/>
      <c r="C43" s="136">
        <f>SUM(C39:C42)</f>
        <v>0</v>
      </c>
      <c r="D43" s="136">
        <f>SUM(D39:D42)</f>
        <v>0</v>
      </c>
      <c r="E43" s="136">
        <f t="shared" ref="E43:P43" si="11">SUM(E39:E42)</f>
        <v>0</v>
      </c>
      <c r="F43" s="136">
        <f t="shared" si="11"/>
        <v>0</v>
      </c>
      <c r="G43" s="136">
        <f t="shared" si="11"/>
        <v>0</v>
      </c>
      <c r="H43" s="143">
        <f>F43-C43-D43-G43</f>
        <v>0</v>
      </c>
      <c r="I43" s="136">
        <f t="shared" si="11"/>
        <v>0</v>
      </c>
      <c r="J43" s="136">
        <f t="shared" si="11"/>
        <v>0</v>
      </c>
      <c r="K43" s="136">
        <f t="shared" si="11"/>
        <v>0</v>
      </c>
      <c r="L43" s="136">
        <f t="shared" si="11"/>
        <v>0</v>
      </c>
      <c r="M43" s="136">
        <f t="shared" si="11"/>
        <v>0</v>
      </c>
      <c r="N43" s="136">
        <f t="shared" si="11"/>
        <v>0</v>
      </c>
      <c r="P43" s="136">
        <f t="shared" si="11"/>
        <v>0</v>
      </c>
    </row>
    <row r="44" spans="1:16" ht="14">
      <c r="A44" s="127"/>
      <c r="B44" s="119"/>
      <c r="C44" s="175"/>
      <c r="D44" s="175"/>
      <c r="E44" s="128"/>
      <c r="F44" s="128"/>
      <c r="G44" s="128"/>
      <c r="H44" s="128"/>
      <c r="I44" s="175"/>
      <c r="J44" s="175"/>
      <c r="K44" s="128"/>
      <c r="L44" s="128"/>
      <c r="M44" s="128"/>
      <c r="N44" s="175"/>
      <c r="P44" s="128"/>
    </row>
    <row r="45" spans="1:16">
      <c r="A45" s="145" t="s">
        <v>43</v>
      </c>
      <c r="B45" s="119"/>
      <c r="C45" s="177"/>
      <c r="D45" s="177"/>
      <c r="E45" s="120"/>
      <c r="F45" s="120"/>
      <c r="G45" s="120"/>
      <c r="H45" s="122"/>
      <c r="I45" s="177"/>
      <c r="J45" s="197"/>
      <c r="K45" s="110"/>
      <c r="L45" s="110"/>
      <c r="M45" s="110"/>
      <c r="N45" s="197"/>
      <c r="P45" s="110"/>
    </row>
    <row r="46" spans="1:16">
      <c r="A46" s="119"/>
      <c r="B46" s="119"/>
      <c r="C46" s="177"/>
      <c r="D46" s="177"/>
      <c r="E46" s="120"/>
      <c r="F46" s="120"/>
      <c r="G46" s="120"/>
      <c r="H46" s="122"/>
      <c r="I46" s="177"/>
      <c r="J46" s="197"/>
      <c r="K46" s="110"/>
      <c r="L46" s="110"/>
      <c r="M46" s="110"/>
      <c r="N46" s="197"/>
      <c r="P46" s="110"/>
    </row>
    <row r="47" spans="1:16">
      <c r="A47" s="277" t="str">
        <f>+'Resultado 4'!A43</f>
        <v>Suministros de oficina</v>
      </c>
      <c r="B47" s="119"/>
      <c r="C47" s="172">
        <v>0</v>
      </c>
      <c r="D47" s="172">
        <v>0</v>
      </c>
      <c r="E47" s="120">
        <f>C47+D47</f>
        <v>0</v>
      </c>
      <c r="F47" s="120">
        <f>+'Resultado 4'!H43</f>
        <v>0</v>
      </c>
      <c r="G47" s="120">
        <f t="shared" ref="G47:G49" si="12">F47-E47</f>
        <v>0</v>
      </c>
      <c r="H47" s="122"/>
      <c r="I47" s="172">
        <v>0</v>
      </c>
      <c r="J47" s="172">
        <v>0</v>
      </c>
      <c r="K47" s="120">
        <f>I47+J47</f>
        <v>0</v>
      </c>
      <c r="L47" s="120">
        <f>+'Resultado 4'!J43</f>
        <v>0</v>
      </c>
      <c r="M47" s="120">
        <f>L47-K47</f>
        <v>0</v>
      </c>
      <c r="N47" s="221">
        <v>0</v>
      </c>
      <c r="P47" s="120">
        <f t="shared" ref="P47:P49" si="13">+L47-M47</f>
        <v>0</v>
      </c>
    </row>
    <row r="48" spans="1:16">
      <c r="A48" s="277" t="str">
        <f>+'Resultado 4'!A44</f>
        <v xml:space="preserve">Suministros de campo </v>
      </c>
      <c r="B48" s="119"/>
      <c r="C48" s="172">
        <v>0</v>
      </c>
      <c r="D48" s="172">
        <v>0</v>
      </c>
      <c r="E48" s="120">
        <f>C48+D48</f>
        <v>0</v>
      </c>
      <c r="F48" s="120">
        <f>+'Resultado 4'!H44</f>
        <v>0</v>
      </c>
      <c r="G48" s="120">
        <f t="shared" si="12"/>
        <v>0</v>
      </c>
      <c r="H48" s="122"/>
      <c r="I48" s="172">
        <v>0</v>
      </c>
      <c r="J48" s="172">
        <v>0</v>
      </c>
      <c r="K48" s="120">
        <f>I48+J48</f>
        <v>0</v>
      </c>
      <c r="L48" s="120">
        <f>+'Resultado 4'!J44</f>
        <v>0</v>
      </c>
      <c r="M48" s="120">
        <f>L48-K48</f>
        <v>0</v>
      </c>
      <c r="N48" s="221">
        <v>0</v>
      </c>
      <c r="P48" s="120">
        <f t="shared" si="13"/>
        <v>0</v>
      </c>
    </row>
    <row r="49" spans="1:16" ht="17">
      <c r="A49" s="277" t="str">
        <f>+'Resultado 4'!A45</f>
        <v>Otros (especificar)</v>
      </c>
      <c r="B49" s="119"/>
      <c r="C49" s="172">
        <v>0</v>
      </c>
      <c r="D49" s="172">
        <v>0</v>
      </c>
      <c r="E49" s="120">
        <f>C49+D49</f>
        <v>0</v>
      </c>
      <c r="F49" s="120">
        <f>+'Resultado 4'!H45</f>
        <v>0</v>
      </c>
      <c r="G49" s="120">
        <f t="shared" si="12"/>
        <v>0</v>
      </c>
      <c r="H49" s="134"/>
      <c r="I49" s="220">
        <v>0</v>
      </c>
      <c r="J49" s="220">
        <v>0</v>
      </c>
      <c r="K49" s="120">
        <f>I49+J49</f>
        <v>0</v>
      </c>
      <c r="L49" s="120">
        <f>+'Resultado 4'!J45</f>
        <v>0</v>
      </c>
      <c r="M49" s="120">
        <f>L49-K49</f>
        <v>0</v>
      </c>
      <c r="N49" s="221">
        <v>0</v>
      </c>
      <c r="P49" s="120">
        <f t="shared" si="13"/>
        <v>0</v>
      </c>
    </row>
    <row r="50" spans="1:16" ht="14">
      <c r="A50" s="135" t="s">
        <v>47</v>
      </c>
      <c r="B50" s="119"/>
      <c r="C50" s="136">
        <f>SUM(C47:C49)</f>
        <v>0</v>
      </c>
      <c r="D50" s="136">
        <f>SUM(D47:D49)</f>
        <v>0</v>
      </c>
      <c r="E50" s="136">
        <f t="shared" ref="E50:P50" si="14">SUM(E47:E49)</f>
        <v>0</v>
      </c>
      <c r="F50" s="136">
        <f t="shared" si="14"/>
        <v>0</v>
      </c>
      <c r="G50" s="136">
        <f t="shared" si="14"/>
        <v>0</v>
      </c>
      <c r="H50" s="143">
        <f>F50-C50-D50-G50</f>
        <v>0</v>
      </c>
      <c r="I50" s="136">
        <f t="shared" si="14"/>
        <v>0</v>
      </c>
      <c r="J50" s="136">
        <f t="shared" si="14"/>
        <v>0</v>
      </c>
      <c r="K50" s="136">
        <f t="shared" si="14"/>
        <v>0</v>
      </c>
      <c r="L50" s="136">
        <f t="shared" si="14"/>
        <v>0</v>
      </c>
      <c r="M50" s="136">
        <f t="shared" si="14"/>
        <v>0</v>
      </c>
      <c r="N50" s="136">
        <f t="shared" si="14"/>
        <v>0</v>
      </c>
      <c r="P50" s="136">
        <f t="shared" si="14"/>
        <v>0</v>
      </c>
    </row>
    <row r="51" spans="1:16">
      <c r="A51" s="127"/>
      <c r="B51" s="119"/>
      <c r="C51" s="177"/>
      <c r="D51" s="177"/>
      <c r="E51" s="120"/>
      <c r="F51" s="120"/>
      <c r="G51" s="120"/>
      <c r="H51" s="122"/>
      <c r="I51" s="177"/>
      <c r="J51" s="197"/>
      <c r="K51" s="110"/>
      <c r="L51" s="110"/>
      <c r="M51" s="110"/>
      <c r="N51" s="197"/>
      <c r="P51" s="110"/>
    </row>
    <row r="52" spans="1:16">
      <c r="A52" s="183" t="s">
        <v>48</v>
      </c>
      <c r="B52" s="119"/>
      <c r="C52" s="177"/>
      <c r="D52" s="177"/>
      <c r="E52" s="120"/>
      <c r="F52" s="120"/>
      <c r="G52" s="120"/>
      <c r="H52" s="122"/>
      <c r="I52" s="177"/>
      <c r="J52" s="197"/>
      <c r="K52" s="110"/>
      <c r="L52" s="110"/>
      <c r="M52" s="110"/>
      <c r="N52" s="197"/>
      <c r="P52" s="110"/>
    </row>
    <row r="53" spans="1:16">
      <c r="A53" s="118"/>
      <c r="B53" s="119"/>
      <c r="C53" s="177"/>
      <c r="D53" s="177"/>
      <c r="E53" s="120"/>
      <c r="F53" s="120"/>
      <c r="G53" s="120"/>
      <c r="H53" s="122"/>
      <c r="I53" s="177"/>
      <c r="J53" s="197"/>
      <c r="K53" s="110"/>
      <c r="L53" s="110"/>
      <c r="M53" s="110"/>
      <c r="N53" s="197"/>
      <c r="P53" s="110"/>
    </row>
    <row r="54" spans="1:16">
      <c r="A54" s="119" t="s">
        <v>49</v>
      </c>
      <c r="B54" s="119"/>
      <c r="C54" s="172">
        <v>0</v>
      </c>
      <c r="D54" s="172">
        <v>0</v>
      </c>
      <c r="E54" s="120">
        <f>C54+D54</f>
        <v>0</v>
      </c>
      <c r="F54" s="120">
        <f>+'Resultado 4'!H50</f>
        <v>0</v>
      </c>
      <c r="G54" s="120">
        <f>F54-E54</f>
        <v>0</v>
      </c>
      <c r="H54" s="122"/>
      <c r="I54" s="172">
        <v>0</v>
      </c>
      <c r="J54" s="172">
        <v>0</v>
      </c>
      <c r="K54" s="120">
        <f>I54+J54</f>
        <v>0</v>
      </c>
      <c r="L54" s="120">
        <f>+'Resultado 4'!J50</f>
        <v>0</v>
      </c>
      <c r="M54" s="120">
        <f>L54-K54</f>
        <v>0</v>
      </c>
      <c r="N54" s="221">
        <v>0</v>
      </c>
      <c r="P54" s="120">
        <f t="shared" ref="P54:P56" si="15">+L54-M54</f>
        <v>0</v>
      </c>
    </row>
    <row r="55" spans="1:16">
      <c r="A55" s="119" t="s">
        <v>50</v>
      </c>
      <c r="B55" s="119"/>
      <c r="C55" s="172">
        <v>0</v>
      </c>
      <c r="D55" s="172">
        <v>0</v>
      </c>
      <c r="E55" s="120">
        <f>C55+D55</f>
        <v>0</v>
      </c>
      <c r="F55" s="120">
        <f>+'Resultado 4'!H51</f>
        <v>0</v>
      </c>
      <c r="G55" s="120">
        <f>F55-E55</f>
        <v>0</v>
      </c>
      <c r="H55" s="122"/>
      <c r="I55" s="172">
        <v>0</v>
      </c>
      <c r="J55" s="172">
        <v>0</v>
      </c>
      <c r="K55" s="120">
        <f>I55+J55</f>
        <v>0</v>
      </c>
      <c r="L55" s="120">
        <f>+'Resultado 4'!J51</f>
        <v>0</v>
      </c>
      <c r="M55" s="120">
        <f>L55-K55</f>
        <v>0</v>
      </c>
      <c r="N55" s="221">
        <v>0</v>
      </c>
      <c r="P55" s="120">
        <f t="shared" si="15"/>
        <v>0</v>
      </c>
    </row>
    <row r="56" spans="1:16">
      <c r="A56" s="119" t="s">
        <v>51</v>
      </c>
      <c r="B56" s="119"/>
      <c r="C56" s="172">
        <v>0</v>
      </c>
      <c r="D56" s="172">
        <v>0</v>
      </c>
      <c r="E56" s="120">
        <f>C56+D56</f>
        <v>0</v>
      </c>
      <c r="F56" s="120">
        <f>+'Resultado 4'!H52</f>
        <v>0</v>
      </c>
      <c r="G56" s="120">
        <f>F56-E56</f>
        <v>0</v>
      </c>
      <c r="H56" s="122"/>
      <c r="I56" s="172">
        <v>0</v>
      </c>
      <c r="J56" s="172">
        <v>0</v>
      </c>
      <c r="K56" s="120">
        <f>I56+J56</f>
        <v>0</v>
      </c>
      <c r="L56" s="120">
        <f>+'Resultado 4'!J52</f>
        <v>0</v>
      </c>
      <c r="M56" s="120">
        <f>L56-K56</f>
        <v>0</v>
      </c>
      <c r="N56" s="221">
        <v>0</v>
      </c>
      <c r="P56" s="120">
        <f t="shared" si="15"/>
        <v>0</v>
      </c>
    </row>
    <row r="57" spans="1:16" ht="14">
      <c r="A57" s="185" t="s">
        <v>52</v>
      </c>
      <c r="B57" s="119"/>
      <c r="C57" s="136">
        <f>SUM(C54:C56)</f>
        <v>0</v>
      </c>
      <c r="D57" s="136">
        <f>SUM(D54:D56)</f>
        <v>0</v>
      </c>
      <c r="E57" s="136">
        <f t="shared" ref="E57:P57" si="16">SUM(E54:E56)</f>
        <v>0</v>
      </c>
      <c r="F57" s="136">
        <f t="shared" si="16"/>
        <v>0</v>
      </c>
      <c r="G57" s="136">
        <f t="shared" si="16"/>
        <v>0</v>
      </c>
      <c r="H57" s="143">
        <f>F57-C57-D57-G57</f>
        <v>0</v>
      </c>
      <c r="I57" s="136">
        <f t="shared" si="16"/>
        <v>0</v>
      </c>
      <c r="J57" s="136">
        <f t="shared" si="16"/>
        <v>0</v>
      </c>
      <c r="K57" s="136">
        <f t="shared" si="16"/>
        <v>0</v>
      </c>
      <c r="L57" s="136">
        <f t="shared" si="16"/>
        <v>0</v>
      </c>
      <c r="M57" s="136">
        <f t="shared" si="16"/>
        <v>0</v>
      </c>
      <c r="N57" s="136">
        <f t="shared" si="16"/>
        <v>0</v>
      </c>
      <c r="P57" s="136">
        <f t="shared" si="16"/>
        <v>0</v>
      </c>
    </row>
    <row r="58" spans="1:16">
      <c r="A58" s="185"/>
      <c r="B58" s="119"/>
      <c r="C58" s="182"/>
      <c r="D58" s="182"/>
      <c r="E58" s="129"/>
      <c r="F58" s="129"/>
      <c r="G58" s="129"/>
      <c r="H58" s="139"/>
      <c r="I58" s="177"/>
      <c r="J58" s="198"/>
      <c r="K58" s="123"/>
      <c r="L58" s="123"/>
      <c r="M58" s="123"/>
      <c r="N58" s="198"/>
      <c r="P58" s="123"/>
    </row>
    <row r="59" spans="1:16">
      <c r="A59" s="183" t="s">
        <v>53</v>
      </c>
      <c r="B59" s="119"/>
      <c r="C59" s="182"/>
      <c r="D59" s="182"/>
      <c r="E59" s="129"/>
      <c r="F59" s="129"/>
      <c r="G59" s="129"/>
      <c r="H59" s="139"/>
      <c r="I59" s="177"/>
      <c r="J59" s="198"/>
      <c r="K59" s="123"/>
      <c r="L59" s="123"/>
      <c r="M59" s="123"/>
      <c r="N59" s="198"/>
      <c r="P59" s="123"/>
    </row>
    <row r="60" spans="1:16">
      <c r="A60" s="119"/>
      <c r="B60" s="119"/>
      <c r="C60" s="182"/>
      <c r="D60" s="182"/>
      <c r="E60" s="129"/>
      <c r="F60" s="129"/>
      <c r="G60" s="129"/>
      <c r="H60" s="139"/>
      <c r="I60" s="177"/>
      <c r="J60" s="198"/>
      <c r="K60" s="123"/>
      <c r="L60" s="123"/>
      <c r="M60" s="123"/>
      <c r="N60" s="198"/>
      <c r="P60" s="123"/>
    </row>
    <row r="61" spans="1:16">
      <c r="A61" s="119" t="s">
        <v>54</v>
      </c>
      <c r="B61" s="119"/>
      <c r="C61" s="172">
        <v>0</v>
      </c>
      <c r="D61" s="172">
        <v>0</v>
      </c>
      <c r="E61" s="120">
        <f>C61+D61</f>
        <v>0</v>
      </c>
      <c r="F61" s="120">
        <f>+'Resultado 4'!H57</f>
        <v>0</v>
      </c>
      <c r="G61" s="120">
        <f>F61-E61</f>
        <v>0</v>
      </c>
      <c r="H61" s="122"/>
      <c r="I61" s="172">
        <v>0</v>
      </c>
      <c r="J61" s="172">
        <v>0</v>
      </c>
      <c r="K61" s="120">
        <f>I61+J61</f>
        <v>0</v>
      </c>
      <c r="L61" s="120">
        <f>+'Resultado 4'!J57</f>
        <v>0</v>
      </c>
      <c r="M61" s="120">
        <f>L61-K61</f>
        <v>0</v>
      </c>
      <c r="N61" s="221">
        <v>0</v>
      </c>
      <c r="P61" s="120">
        <f t="shared" ref="P61" si="17">+L61-M61</f>
        <v>0</v>
      </c>
    </row>
    <row r="62" spans="1:16" ht="14">
      <c r="A62" s="185" t="s">
        <v>55</v>
      </c>
      <c r="B62" s="119"/>
      <c r="C62" s="136">
        <f>SUM(C61:C61)</f>
        <v>0</v>
      </c>
      <c r="D62" s="136">
        <f>SUM(D61:D61)</f>
        <v>0</v>
      </c>
      <c r="E62" s="136">
        <f>SUM(E61:E61)</f>
        <v>0</v>
      </c>
      <c r="F62" s="136">
        <f>SUM(F61:F61)</f>
        <v>0</v>
      </c>
      <c r="G62" s="136">
        <f>SUM(G61:G61)</f>
        <v>0</v>
      </c>
      <c r="H62" s="143">
        <f>F62-C62-D62-G62</f>
        <v>0</v>
      </c>
      <c r="I62" s="136">
        <f t="shared" ref="I62:N62" si="18">SUM(I61:I61)</f>
        <v>0</v>
      </c>
      <c r="J62" s="136">
        <f t="shared" si="18"/>
        <v>0</v>
      </c>
      <c r="K62" s="136">
        <f t="shared" si="18"/>
        <v>0</v>
      </c>
      <c r="L62" s="136">
        <f t="shared" si="18"/>
        <v>0</v>
      </c>
      <c r="M62" s="136">
        <f t="shared" si="18"/>
        <v>0</v>
      </c>
      <c r="N62" s="136">
        <f t="shared" si="18"/>
        <v>0</v>
      </c>
      <c r="P62" s="136">
        <f>SUM(P61:P61)</f>
        <v>0</v>
      </c>
    </row>
    <row r="63" spans="1:16">
      <c r="A63" s="185"/>
      <c r="B63" s="119"/>
      <c r="C63" s="182"/>
      <c r="D63" s="182"/>
      <c r="E63" s="129"/>
      <c r="F63" s="129"/>
      <c r="G63" s="129"/>
      <c r="H63" s="139"/>
      <c r="I63" s="177"/>
      <c r="J63" s="198"/>
      <c r="K63" s="123"/>
      <c r="L63" s="123"/>
      <c r="M63" s="123"/>
      <c r="N63" s="198"/>
      <c r="P63" s="123"/>
    </row>
    <row r="64" spans="1:16">
      <c r="A64" s="183" t="s">
        <v>56</v>
      </c>
      <c r="B64" s="119"/>
      <c r="C64" s="182"/>
      <c r="D64" s="182"/>
      <c r="E64" s="129"/>
      <c r="F64" s="129"/>
      <c r="G64" s="129"/>
      <c r="H64" s="139"/>
      <c r="I64" s="177"/>
      <c r="J64" s="198"/>
      <c r="K64" s="123"/>
      <c r="L64" s="123"/>
      <c r="M64" s="123"/>
      <c r="N64" s="198"/>
      <c r="P64" s="123"/>
    </row>
    <row r="65" spans="1:16">
      <c r="A65" s="118"/>
      <c r="B65" s="119"/>
      <c r="C65" s="182"/>
      <c r="D65" s="182"/>
      <c r="E65" s="129"/>
      <c r="F65" s="129"/>
      <c r="G65" s="129"/>
      <c r="H65" s="139"/>
      <c r="I65" s="177"/>
      <c r="J65" s="198"/>
      <c r="K65" s="123"/>
      <c r="L65" s="123"/>
      <c r="M65" s="123"/>
      <c r="N65" s="198"/>
      <c r="P65" s="123"/>
    </row>
    <row r="66" spans="1:16" ht="28">
      <c r="A66" s="276" t="str">
        <f>+'Resultado 4'!A62</f>
        <v>Compra de imágenes fotográficas, cartográficas y satelitales</v>
      </c>
      <c r="B66" s="119"/>
      <c r="C66" s="172">
        <v>0</v>
      </c>
      <c r="D66" s="172">
        <v>0</v>
      </c>
      <c r="E66" s="120">
        <f>C66+D66</f>
        <v>0</v>
      </c>
      <c r="F66" s="120">
        <f>+'Resultado 4'!H62</f>
        <v>0</v>
      </c>
      <c r="G66" s="120">
        <f>F66-E66</f>
        <v>0</v>
      </c>
      <c r="H66" s="122"/>
      <c r="I66" s="172">
        <v>0</v>
      </c>
      <c r="J66" s="172">
        <v>0</v>
      </c>
      <c r="K66" s="120">
        <f>I66+J66</f>
        <v>0</v>
      </c>
      <c r="L66" s="120">
        <f>+'Resultado 4'!J62</f>
        <v>0</v>
      </c>
      <c r="M66" s="120">
        <f>L66-K66</f>
        <v>0</v>
      </c>
      <c r="N66" s="221">
        <v>0</v>
      </c>
      <c r="P66" s="120">
        <f t="shared" ref="P66:P69" si="19">+L66-M66</f>
        <v>0</v>
      </c>
    </row>
    <row r="67" spans="1:16">
      <c r="A67" s="276" t="str">
        <f>+'Resultado 4'!A63</f>
        <v>Impresiones</v>
      </c>
      <c r="B67" s="119"/>
      <c r="C67" s="172">
        <v>0</v>
      </c>
      <c r="D67" s="172">
        <v>0</v>
      </c>
      <c r="E67" s="120">
        <f t="shared" ref="E67:E69" si="20">C67+D67</f>
        <v>0</v>
      </c>
      <c r="F67" s="120">
        <f>+'Resultado 4'!H63</f>
        <v>0</v>
      </c>
      <c r="G67" s="120">
        <f t="shared" ref="G67:G69" si="21">F67-E67</f>
        <v>0</v>
      </c>
      <c r="H67" s="122"/>
      <c r="I67" s="172">
        <v>0</v>
      </c>
      <c r="J67" s="172">
        <v>0</v>
      </c>
      <c r="K67" s="120">
        <f t="shared" ref="K67:K69" si="22">I67+J67</f>
        <v>0</v>
      </c>
      <c r="L67" s="120">
        <f>+'Resultado 4'!J63</f>
        <v>0</v>
      </c>
      <c r="M67" s="120">
        <f t="shared" ref="M67:M69" si="23">L67-K67</f>
        <v>0</v>
      </c>
      <c r="N67" s="221"/>
      <c r="P67" s="120">
        <f t="shared" si="19"/>
        <v>0</v>
      </c>
    </row>
    <row r="68" spans="1:16">
      <c r="A68" s="276" t="str">
        <f>+'Resultado 4'!A64</f>
        <v>Producción de Video</v>
      </c>
      <c r="B68" s="119"/>
      <c r="C68" s="172">
        <v>0</v>
      </c>
      <c r="D68" s="172">
        <v>0</v>
      </c>
      <c r="E68" s="120">
        <f t="shared" si="20"/>
        <v>0</v>
      </c>
      <c r="F68" s="120">
        <f>+'Resultado 4'!H64</f>
        <v>0</v>
      </c>
      <c r="G68" s="120">
        <f t="shared" si="21"/>
        <v>0</v>
      </c>
      <c r="H68" s="122"/>
      <c r="I68" s="172">
        <v>0</v>
      </c>
      <c r="J68" s="172">
        <v>0</v>
      </c>
      <c r="K68" s="120">
        <f t="shared" si="22"/>
        <v>0</v>
      </c>
      <c r="L68" s="120">
        <f>+'Resultado 4'!J64</f>
        <v>0</v>
      </c>
      <c r="M68" s="120">
        <f t="shared" si="23"/>
        <v>0</v>
      </c>
      <c r="N68" s="221"/>
      <c r="P68" s="120">
        <f t="shared" si="19"/>
        <v>0</v>
      </c>
    </row>
    <row r="69" spans="1:16">
      <c r="A69" s="276" t="str">
        <f>+'Resultado 4'!A65</f>
        <v>Comunicaciones y Relaciones Públicas</v>
      </c>
      <c r="B69" s="119"/>
      <c r="C69" s="172">
        <v>0</v>
      </c>
      <c r="D69" s="172">
        <v>0</v>
      </c>
      <c r="E69" s="120">
        <f t="shared" si="20"/>
        <v>0</v>
      </c>
      <c r="F69" s="120">
        <f>+'Resultado 4'!H65</f>
        <v>0</v>
      </c>
      <c r="G69" s="120">
        <f t="shared" si="21"/>
        <v>0</v>
      </c>
      <c r="H69" s="122"/>
      <c r="I69" s="172">
        <v>0</v>
      </c>
      <c r="J69" s="172">
        <v>0</v>
      </c>
      <c r="K69" s="120">
        <f t="shared" si="22"/>
        <v>0</v>
      </c>
      <c r="L69" s="120">
        <f>+'Resultado 4'!J65</f>
        <v>0</v>
      </c>
      <c r="M69" s="120">
        <f t="shared" si="23"/>
        <v>0</v>
      </c>
      <c r="N69" s="221"/>
      <c r="P69" s="120">
        <f t="shared" si="19"/>
        <v>0</v>
      </c>
    </row>
    <row r="70" spans="1:16" ht="14">
      <c r="A70" s="185" t="s">
        <v>61</v>
      </c>
      <c r="B70" s="119"/>
      <c r="C70" s="136">
        <f>SUM(C66:C66)</f>
        <v>0</v>
      </c>
      <c r="D70" s="136">
        <f>SUM(D66:D66)</f>
        <v>0</v>
      </c>
      <c r="E70" s="136">
        <f t="shared" ref="E70:P70" si="24">SUM(E66:E66)</f>
        <v>0</v>
      </c>
      <c r="F70" s="136">
        <f t="shared" si="24"/>
        <v>0</v>
      </c>
      <c r="G70" s="136">
        <f t="shared" si="24"/>
        <v>0</v>
      </c>
      <c r="H70" s="143">
        <f>F70-C70-D70-G70</f>
        <v>0</v>
      </c>
      <c r="I70" s="136">
        <f t="shared" si="24"/>
        <v>0</v>
      </c>
      <c r="J70" s="136">
        <f t="shared" si="24"/>
        <v>0</v>
      </c>
      <c r="K70" s="136">
        <f t="shared" si="24"/>
        <v>0</v>
      </c>
      <c r="L70" s="136">
        <f>SUM(L66:L69)</f>
        <v>0</v>
      </c>
      <c r="M70" s="136">
        <f>SUM(M66:M69)</f>
        <v>0</v>
      </c>
      <c r="N70" s="136">
        <f t="shared" si="24"/>
        <v>0</v>
      </c>
      <c r="P70" s="136">
        <f t="shared" si="24"/>
        <v>0</v>
      </c>
    </row>
    <row r="71" spans="1:16">
      <c r="A71" s="185"/>
      <c r="B71" s="119"/>
      <c r="C71" s="182"/>
      <c r="D71" s="182"/>
      <c r="E71" s="129"/>
      <c r="F71" s="129"/>
      <c r="G71" s="129"/>
      <c r="H71" s="139"/>
      <c r="I71" s="177"/>
      <c r="J71" s="198"/>
      <c r="K71" s="123"/>
      <c r="L71" s="123"/>
      <c r="M71" s="123"/>
      <c r="N71" s="198"/>
      <c r="P71" s="123"/>
    </row>
    <row r="72" spans="1:16">
      <c r="A72" s="183" t="s">
        <v>62</v>
      </c>
      <c r="B72" s="119"/>
      <c r="C72" s="182"/>
      <c r="D72" s="182"/>
      <c r="E72" s="129"/>
      <c r="F72" s="129"/>
      <c r="G72" s="129"/>
      <c r="H72" s="139"/>
      <c r="I72" s="177"/>
      <c r="J72" s="198"/>
      <c r="K72" s="123"/>
      <c r="L72" s="123"/>
      <c r="M72" s="123"/>
      <c r="N72" s="198"/>
      <c r="P72" s="123"/>
    </row>
    <row r="73" spans="1:16">
      <c r="A73" s="118"/>
      <c r="B73" s="119"/>
      <c r="C73" s="182"/>
      <c r="D73" s="182"/>
      <c r="E73" s="129"/>
      <c r="F73" s="129"/>
      <c r="G73" s="129"/>
      <c r="H73" s="139"/>
      <c r="I73" s="177"/>
      <c r="J73" s="198"/>
      <c r="K73" s="123"/>
      <c r="L73" s="123"/>
      <c r="M73" s="123"/>
      <c r="N73" s="198"/>
      <c r="P73" s="123"/>
    </row>
    <row r="74" spans="1:16">
      <c r="A74" s="119" t="s">
        <v>197</v>
      </c>
      <c r="B74" s="119"/>
      <c r="C74" s="172">
        <v>0</v>
      </c>
      <c r="D74" s="172">
        <v>0</v>
      </c>
      <c r="E74" s="120">
        <f>C74+D74</f>
        <v>0</v>
      </c>
      <c r="F74" s="120">
        <f>+'Resultado 4'!H70</f>
        <v>0</v>
      </c>
      <c r="G74" s="120">
        <f>F74-E74</f>
        <v>0</v>
      </c>
      <c r="H74" s="122"/>
      <c r="I74" s="172">
        <v>0</v>
      </c>
      <c r="J74" s="172">
        <v>0</v>
      </c>
      <c r="K74" s="120">
        <f>I74+J74</f>
        <v>0</v>
      </c>
      <c r="L74" s="120">
        <f>+'Resultado 4'!J70</f>
        <v>0</v>
      </c>
      <c r="M74" s="120">
        <f>L74-K74</f>
        <v>0</v>
      </c>
      <c r="N74" s="221">
        <v>0</v>
      </c>
      <c r="P74" s="120">
        <f t="shared" ref="P74:P76" si="25">+L74-M74</f>
        <v>0</v>
      </c>
    </row>
    <row r="75" spans="1:16">
      <c r="A75" s="119" t="s">
        <v>64</v>
      </c>
      <c r="B75" s="119"/>
      <c r="C75" s="172">
        <v>0</v>
      </c>
      <c r="D75" s="172">
        <v>0</v>
      </c>
      <c r="E75" s="120">
        <f>C75+D75</f>
        <v>0</v>
      </c>
      <c r="F75" s="120">
        <f>+'Resultado 4'!H71</f>
        <v>0</v>
      </c>
      <c r="G75" s="120">
        <f>F75-E75</f>
        <v>0</v>
      </c>
      <c r="H75" s="122"/>
      <c r="I75" s="172">
        <v>0</v>
      </c>
      <c r="J75" s="172">
        <v>0</v>
      </c>
      <c r="K75" s="120">
        <f>I75+J75</f>
        <v>0</v>
      </c>
      <c r="L75" s="120">
        <f>+'Resultado 4'!J71</f>
        <v>0</v>
      </c>
      <c r="M75" s="120">
        <f>L75-K75</f>
        <v>0</v>
      </c>
      <c r="N75" s="221">
        <v>0</v>
      </c>
      <c r="P75" s="120">
        <f t="shared" si="25"/>
        <v>0</v>
      </c>
    </row>
    <row r="76" spans="1:16">
      <c r="A76" s="119" t="s">
        <v>200</v>
      </c>
      <c r="B76" s="119"/>
      <c r="C76" s="172">
        <v>0</v>
      </c>
      <c r="D76" s="172">
        <v>0</v>
      </c>
      <c r="E76" s="120">
        <f>C76+D76</f>
        <v>0</v>
      </c>
      <c r="F76" s="120">
        <f>+'Resultado 4'!H72</f>
        <v>0</v>
      </c>
      <c r="G76" s="120">
        <f>F76-E76</f>
        <v>0</v>
      </c>
      <c r="H76" s="122"/>
      <c r="I76" s="172">
        <v>0</v>
      </c>
      <c r="J76" s="172">
        <v>0</v>
      </c>
      <c r="K76" s="120">
        <f>I76+J76</f>
        <v>0</v>
      </c>
      <c r="L76" s="120">
        <f>+'Resultado 4'!J72</f>
        <v>0</v>
      </c>
      <c r="M76" s="120">
        <f>L76-K76</f>
        <v>0</v>
      </c>
      <c r="N76" s="221">
        <v>0</v>
      </c>
      <c r="P76" s="120">
        <f t="shared" si="25"/>
        <v>0</v>
      </c>
    </row>
    <row r="77" spans="1:16">
      <c r="A77" s="185" t="s">
        <v>66</v>
      </c>
      <c r="B77" s="119"/>
      <c r="C77" s="136">
        <f>SUM(C74:C76)</f>
        <v>0</v>
      </c>
      <c r="D77" s="136">
        <f>SUM(D74:D76)</f>
        <v>0</v>
      </c>
      <c r="E77" s="136">
        <f t="shared" ref="E77:P77" si="26">SUM(E74:E76)</f>
        <v>0</v>
      </c>
      <c r="F77" s="136">
        <f t="shared" si="26"/>
        <v>0</v>
      </c>
      <c r="G77" s="136">
        <f t="shared" si="26"/>
        <v>0</v>
      </c>
      <c r="H77" s="143">
        <f>F77-C77-D77-G77</f>
        <v>0</v>
      </c>
      <c r="I77" s="143">
        <f t="shared" si="26"/>
        <v>0</v>
      </c>
      <c r="J77" s="144">
        <f t="shared" si="26"/>
        <v>0</v>
      </c>
      <c r="K77" s="144">
        <f t="shared" si="26"/>
        <v>0</v>
      </c>
      <c r="L77" s="265">
        <f t="shared" si="26"/>
        <v>0</v>
      </c>
      <c r="M77" s="265">
        <f t="shared" si="26"/>
        <v>0</v>
      </c>
      <c r="N77" s="144">
        <f t="shared" si="26"/>
        <v>0</v>
      </c>
      <c r="P77" s="144">
        <f t="shared" si="26"/>
        <v>0</v>
      </c>
    </row>
    <row r="78" spans="1:16">
      <c r="A78" s="185"/>
      <c r="B78" s="119"/>
      <c r="C78" s="182"/>
      <c r="D78" s="182"/>
      <c r="E78" s="129"/>
      <c r="F78" s="129"/>
      <c r="G78" s="129"/>
      <c r="H78" s="139"/>
      <c r="I78" s="177"/>
      <c r="J78" s="198"/>
      <c r="K78" s="123"/>
      <c r="L78" s="123"/>
      <c r="M78" s="123"/>
      <c r="N78" s="198"/>
      <c r="P78" s="123"/>
    </row>
    <row r="79" spans="1:16">
      <c r="A79" s="185" t="s">
        <v>67</v>
      </c>
      <c r="B79" s="119"/>
      <c r="C79" s="129">
        <f>C77+C70+C62+C57+C50+C43+C35+C30+C21</f>
        <v>0</v>
      </c>
      <c r="D79" s="129">
        <f>D77+D70+D62+D57+D50+D43+D35+D30+D21</f>
        <v>0</v>
      </c>
      <c r="E79" s="129">
        <f>E77+E70+E62+E57+E50+E43+E35+E30+E21</f>
        <v>0</v>
      </c>
      <c r="F79" s="129">
        <f>F77+F70+F62+F57+F50+F43+F35+F30+F21</f>
        <v>0</v>
      </c>
      <c r="G79" s="129">
        <f>G77+G70+G62+G57+G50+G43+G35+G30+G21</f>
        <v>0</v>
      </c>
      <c r="H79" s="129"/>
      <c r="I79" s="129">
        <f t="shared" ref="I79:N79" si="27">I77+I70+I62+I57+I50+I43+I35+I30+I21</f>
        <v>0</v>
      </c>
      <c r="J79" s="123">
        <f t="shared" si="27"/>
        <v>0</v>
      </c>
      <c r="K79" s="120">
        <f t="shared" si="27"/>
        <v>0</v>
      </c>
      <c r="L79" s="120">
        <f t="shared" si="27"/>
        <v>0</v>
      </c>
      <c r="M79" s="120">
        <f t="shared" si="27"/>
        <v>0</v>
      </c>
      <c r="N79" s="123">
        <f t="shared" si="27"/>
        <v>0</v>
      </c>
      <c r="P79" s="120">
        <f t="shared" ref="P79:P81" si="28">+L79-M79</f>
        <v>0</v>
      </c>
    </row>
    <row r="80" spans="1:16">
      <c r="A80" s="174"/>
      <c r="B80" s="119"/>
      <c r="C80" s="177"/>
      <c r="D80" s="177"/>
      <c r="E80" s="120"/>
      <c r="F80" s="120"/>
      <c r="G80" s="120"/>
      <c r="H80" s="122"/>
      <c r="I80" s="177"/>
      <c r="J80" s="198"/>
      <c r="K80" s="120"/>
      <c r="L80" s="120"/>
      <c r="M80" s="120"/>
      <c r="N80" s="198"/>
      <c r="P80" s="123"/>
    </row>
    <row r="81" spans="1:16" ht="14">
      <c r="A81" s="186" t="s">
        <v>68</v>
      </c>
      <c r="B81" s="149">
        <v>0</v>
      </c>
      <c r="C81" s="120">
        <f>ROUND(+C79*$B$81,2)</f>
        <v>0</v>
      </c>
      <c r="D81" s="120">
        <f>ROUND(+D79*$B$81,2)</f>
        <v>0</v>
      </c>
      <c r="E81" s="120">
        <f>ROUND(+E79*$B$81,2)</f>
        <v>0</v>
      </c>
      <c r="F81" s="120">
        <f>ROUND(+F79*$B$81,2)</f>
        <v>0</v>
      </c>
      <c r="G81" s="120">
        <f>ROUND(+G79*$B$81,2)</f>
        <v>0</v>
      </c>
      <c r="H81" s="120"/>
      <c r="I81" s="120">
        <f t="shared" ref="I81:N81" si="29">ROUND(+I79*$B$81,2)</f>
        <v>0</v>
      </c>
      <c r="J81" s="120">
        <f t="shared" si="29"/>
        <v>0</v>
      </c>
      <c r="K81" s="120">
        <f t="shared" si="29"/>
        <v>0</v>
      </c>
      <c r="L81" s="120">
        <f t="shared" si="29"/>
        <v>0</v>
      </c>
      <c r="M81" s="120">
        <f t="shared" si="29"/>
        <v>0</v>
      </c>
      <c r="N81" s="120">
        <f t="shared" si="29"/>
        <v>0</v>
      </c>
      <c r="O81" s="120"/>
      <c r="P81" s="120">
        <f t="shared" si="28"/>
        <v>0</v>
      </c>
    </row>
    <row r="82" spans="1:16" ht="15" thickBot="1">
      <c r="A82" s="140"/>
      <c r="B82" s="140"/>
      <c r="C82" s="177"/>
      <c r="D82" s="177"/>
      <c r="E82" s="120"/>
      <c r="F82" s="120"/>
      <c r="G82" s="120"/>
      <c r="H82" s="122"/>
      <c r="I82" s="177"/>
      <c r="J82" s="198"/>
      <c r="K82" s="120"/>
      <c r="L82" s="120"/>
      <c r="M82" s="120"/>
      <c r="N82" s="198"/>
      <c r="P82" s="123"/>
    </row>
    <row r="83" spans="1:16" thickBot="1">
      <c r="A83" s="425" t="s">
        <v>69</v>
      </c>
      <c r="B83" s="426"/>
      <c r="C83" s="427">
        <f t="shared" ref="C83:N83" si="30">+C81+C79</f>
        <v>0</v>
      </c>
      <c r="D83" s="427">
        <f t="shared" si="30"/>
        <v>0</v>
      </c>
      <c r="E83" s="427">
        <f t="shared" si="30"/>
        <v>0</v>
      </c>
      <c r="F83" s="427">
        <f t="shared" si="30"/>
        <v>0</v>
      </c>
      <c r="G83" s="427">
        <f t="shared" si="30"/>
        <v>0</v>
      </c>
      <c r="H83" s="427">
        <f t="shared" si="30"/>
        <v>0</v>
      </c>
      <c r="I83" s="427">
        <f t="shared" si="30"/>
        <v>0</v>
      </c>
      <c r="J83" s="427">
        <f t="shared" si="30"/>
        <v>0</v>
      </c>
      <c r="K83" s="427">
        <f t="shared" si="30"/>
        <v>0</v>
      </c>
      <c r="L83" s="427">
        <f t="shared" si="30"/>
        <v>0</v>
      </c>
      <c r="M83" s="427">
        <f t="shared" si="30"/>
        <v>0</v>
      </c>
      <c r="N83" s="427">
        <f t="shared" si="30"/>
        <v>0</v>
      </c>
      <c r="P83" s="427">
        <f>+P81+P79</f>
        <v>0</v>
      </c>
    </row>
  </sheetData>
  <mergeCells count="7">
    <mergeCell ref="B8:M8"/>
    <mergeCell ref="B9:M9"/>
    <mergeCell ref="A1:J1"/>
    <mergeCell ref="A3:J3"/>
    <mergeCell ref="B5:M5"/>
    <mergeCell ref="B6:M6"/>
    <mergeCell ref="B7:M7"/>
  </mergeCells>
  <phoneticPr fontId="0" type="noConversion"/>
  <pageMargins left="0.75" right="0.75" top="0.5" bottom="0.5" header="0.5" footer="0.5"/>
  <pageSetup orientation="portrait" horizontalDpi="4294967293" verticalDpi="0" r:id="rId1"/>
  <headerFooter alignWithMargins="0">
    <oddFooter>&amp;CConservation International</oddFooter>
  </headerFooter>
  <ignoredErrors>
    <ignoredError sqref="H21 H30 H35 H43 H50 H57 H62 H70 H77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96"/>
  <sheetViews>
    <sheetView showGridLines="0" showOutlineSymbols="0" view="pageBreakPreview" topLeftCell="A7" zoomScale="60" zoomScaleNormal="65" zoomScalePageLayoutView="65" workbookViewId="0">
      <pane xSplit="4" ySplit="8" topLeftCell="E61" activePane="bottomRight" state="frozen"/>
      <selection pane="topRight" activeCell="E7" sqref="E7"/>
      <selection pane="bottomLeft" activeCell="A15" sqref="A15"/>
      <selection pane="bottomRight"/>
    </sheetView>
  </sheetViews>
  <sheetFormatPr defaultColWidth="9.69140625" defaultRowHeight="12.5"/>
  <cols>
    <col min="1" max="1" width="4.69140625" style="1" customWidth="1"/>
    <col min="2" max="2" width="11.69140625" style="1" customWidth="1"/>
    <col min="3" max="3" width="7.69140625" style="1" customWidth="1"/>
    <col min="4" max="4" width="32.53515625" style="1" customWidth="1"/>
    <col min="5" max="5" width="11.07421875" style="1" customWidth="1"/>
    <col min="6" max="6" width="13" style="1" customWidth="1"/>
    <col min="7" max="7" width="9.84375" style="74" customWidth="1"/>
    <col min="8" max="8" width="14.69140625" style="53" bestFit="1" customWidth="1"/>
    <col min="9" max="16384" width="9.69140625" style="1"/>
  </cols>
  <sheetData>
    <row r="1" spans="1:9" ht="18">
      <c r="B1" s="5" t="s">
        <v>202</v>
      </c>
      <c r="C1" s="15"/>
      <c r="D1" s="15"/>
      <c r="E1" s="15"/>
      <c r="F1" s="13" t="s">
        <v>3</v>
      </c>
      <c r="G1" s="67"/>
      <c r="H1" s="51"/>
    </row>
    <row r="2" spans="1:9" ht="15.5">
      <c r="B2" s="15"/>
      <c r="C2" s="15"/>
      <c r="D2" s="15"/>
      <c r="E2" s="15"/>
      <c r="F2" s="15"/>
      <c r="G2" s="67"/>
      <c r="H2" s="51"/>
    </row>
    <row r="3" spans="1:9" ht="15.5">
      <c r="B3" s="5" t="s">
        <v>203</v>
      </c>
      <c r="C3" s="15"/>
      <c r="D3" s="5" t="e">
        <f>#REF!</f>
        <v>#REF!</v>
      </c>
      <c r="E3" s="15"/>
      <c r="F3" s="15"/>
      <c r="G3" s="67"/>
      <c r="H3" s="51"/>
    </row>
    <row r="4" spans="1:9" ht="15.5">
      <c r="B4" s="5"/>
      <c r="C4" s="15"/>
      <c r="D4" s="5" t="e">
        <f>#REF!</f>
        <v>#REF!</v>
      </c>
      <c r="E4" s="15"/>
      <c r="F4" s="54"/>
      <c r="G4" s="67"/>
      <c r="H4" s="51"/>
    </row>
    <row r="5" spans="1:9" ht="15.5">
      <c r="B5" s="5"/>
      <c r="C5" s="15"/>
      <c r="D5" s="5" t="e">
        <f>#REF!</f>
        <v>#REF!</v>
      </c>
      <c r="E5" s="15"/>
      <c r="F5" s="54"/>
      <c r="G5" s="67"/>
      <c r="H5" s="51"/>
    </row>
    <row r="6" spans="1:9" ht="15.5">
      <c r="B6" s="5"/>
      <c r="C6" s="15"/>
      <c r="D6" s="5" t="e">
        <f>#REF!</f>
        <v>#REF!</v>
      </c>
      <c r="E6" s="15"/>
      <c r="F6" s="15"/>
      <c r="G6" s="67" t="s">
        <v>3</v>
      </c>
      <c r="H6" s="51"/>
    </row>
    <row r="7" spans="1:9" ht="15.5">
      <c r="B7" s="5" t="s">
        <v>204</v>
      </c>
      <c r="C7" s="15"/>
      <c r="D7" s="66" t="e">
        <f>#REF!</f>
        <v>#REF!</v>
      </c>
      <c r="E7" s="15"/>
      <c r="F7" s="15"/>
      <c r="G7" s="67" t="s">
        <v>3</v>
      </c>
      <c r="H7" s="51"/>
    </row>
    <row r="8" spans="1:9" ht="15.5">
      <c r="B8" s="5" t="s">
        <v>205</v>
      </c>
      <c r="C8" s="15"/>
      <c r="D8" s="63">
        <v>162001</v>
      </c>
      <c r="E8" s="15"/>
      <c r="F8" s="15"/>
      <c r="G8" s="68" t="s">
        <v>206</v>
      </c>
      <c r="H8" s="51"/>
    </row>
    <row r="9" spans="1:9" ht="15.5">
      <c r="B9" s="5" t="e">
        <f>#REF!</f>
        <v>#REF!</v>
      </c>
      <c r="C9" s="15"/>
      <c r="D9" s="15"/>
      <c r="E9" s="15"/>
      <c r="F9" s="5"/>
      <c r="G9" s="68" t="e">
        <f>#REF!</f>
        <v>#REF!</v>
      </c>
      <c r="H9" s="51"/>
    </row>
    <row r="10" spans="1:9" ht="15.5">
      <c r="B10" s="5"/>
      <c r="C10" s="15"/>
      <c r="D10" s="15"/>
      <c r="E10" s="15"/>
      <c r="F10" s="5"/>
      <c r="G10" s="90" t="e">
        <f>#REF!</f>
        <v>#REF!</v>
      </c>
      <c r="H10" s="51"/>
    </row>
    <row r="11" spans="1:9" ht="15.5">
      <c r="B11" s="5" t="e">
        <f>#REF!</f>
        <v>#REF!</v>
      </c>
      <c r="C11" s="15"/>
      <c r="D11" s="15"/>
      <c r="E11" s="15"/>
      <c r="F11" s="15"/>
      <c r="G11" s="67"/>
      <c r="H11" s="51"/>
    </row>
    <row r="12" spans="1:9" ht="15.5">
      <c r="B12" s="15" t="s">
        <v>3</v>
      </c>
      <c r="C12" s="15"/>
      <c r="D12" s="15"/>
      <c r="E12" s="15"/>
      <c r="F12" s="15"/>
      <c r="G12" s="67"/>
      <c r="H12" s="51"/>
    </row>
    <row r="13" spans="1:9" s="12" customFormat="1" ht="15.5">
      <c r="A13" s="1"/>
      <c r="B13" s="37"/>
      <c r="C13" s="55" t="s">
        <v>3</v>
      </c>
      <c r="D13" s="56"/>
      <c r="E13" s="57" t="s">
        <v>207</v>
      </c>
      <c r="F13" s="57" t="s">
        <v>208</v>
      </c>
      <c r="G13" s="69" t="s">
        <v>209</v>
      </c>
      <c r="H13" s="58" t="s">
        <v>210</v>
      </c>
      <c r="I13" s="1"/>
    </row>
    <row r="14" spans="1:9" s="12" customFormat="1" ht="15.5">
      <c r="A14" s="1"/>
      <c r="B14" s="38" t="s">
        <v>211</v>
      </c>
      <c r="C14" s="59"/>
      <c r="D14" s="60"/>
      <c r="E14" s="61" t="s">
        <v>212</v>
      </c>
      <c r="F14" s="61" t="s">
        <v>213</v>
      </c>
      <c r="G14" s="70" t="s">
        <v>214</v>
      </c>
      <c r="H14" s="62" t="s">
        <v>215</v>
      </c>
      <c r="I14" s="1"/>
    </row>
    <row r="15" spans="1:9" s="12" customFormat="1" ht="15.5">
      <c r="A15" s="1"/>
      <c r="B15" s="41"/>
      <c r="C15" s="36"/>
      <c r="D15" s="42"/>
      <c r="E15" s="39"/>
      <c r="F15" s="17"/>
      <c r="G15" s="71"/>
      <c r="H15" s="77"/>
      <c r="I15" s="1"/>
    </row>
    <row r="16" spans="1:9" s="12" customFormat="1" ht="15.5">
      <c r="A16" s="1"/>
      <c r="B16" s="43" t="s">
        <v>216</v>
      </c>
      <c r="C16" s="36"/>
      <c r="D16" s="42"/>
      <c r="E16" s="39"/>
      <c r="F16" s="17"/>
      <c r="G16" s="71"/>
      <c r="H16" s="77"/>
      <c r="I16" s="1"/>
    </row>
    <row r="17" spans="2:8" s="12" customFormat="1" ht="15.5">
      <c r="B17" s="41" t="s">
        <v>217</v>
      </c>
      <c r="C17" s="36"/>
      <c r="D17" s="42"/>
      <c r="E17" s="39">
        <v>44</v>
      </c>
      <c r="F17" s="17">
        <v>0</v>
      </c>
      <c r="G17" s="71">
        <v>436.13</v>
      </c>
      <c r="H17" s="77">
        <f>G17*F17</f>
        <v>0</v>
      </c>
    </row>
    <row r="18" spans="2:8" s="12" customFormat="1" ht="15.5">
      <c r="B18" s="41" t="s">
        <v>218</v>
      </c>
      <c r="C18" s="36"/>
      <c r="D18" s="42"/>
      <c r="E18" s="39">
        <v>88</v>
      </c>
      <c r="F18" s="17">
        <v>0</v>
      </c>
      <c r="G18" s="71">
        <v>200</v>
      </c>
      <c r="H18" s="77">
        <f>G18*F18</f>
        <v>0</v>
      </c>
    </row>
    <row r="19" spans="2:8" s="12" customFormat="1" ht="15.5">
      <c r="B19" s="43" t="s">
        <v>219</v>
      </c>
      <c r="C19" s="36"/>
      <c r="D19" s="42"/>
      <c r="E19" s="39"/>
      <c r="F19" s="17"/>
      <c r="G19" s="71"/>
      <c r="H19" s="77"/>
    </row>
    <row r="20" spans="2:8" s="12" customFormat="1" ht="15.5">
      <c r="B20" s="41" t="s">
        <v>220</v>
      </c>
      <c r="C20" s="36"/>
      <c r="D20" s="42"/>
      <c r="E20" s="39">
        <v>130</v>
      </c>
      <c r="F20" s="17">
        <v>0</v>
      </c>
      <c r="G20" s="71">
        <v>369.6</v>
      </c>
      <c r="H20" s="77">
        <v>0</v>
      </c>
    </row>
    <row r="21" spans="2:8" s="12" customFormat="1" ht="15.5">
      <c r="B21" s="41" t="s">
        <v>221</v>
      </c>
      <c r="C21" s="19"/>
      <c r="D21" s="47"/>
      <c r="E21" s="39">
        <v>130</v>
      </c>
      <c r="F21" s="17">
        <v>0</v>
      </c>
      <c r="G21" s="71">
        <v>364.68</v>
      </c>
      <c r="H21" s="77">
        <f t="shared" ref="H21:H29" si="0">F21*G21</f>
        <v>0</v>
      </c>
    </row>
    <row r="22" spans="2:8" s="12" customFormat="1" ht="15.5">
      <c r="B22" s="41" t="s">
        <v>222</v>
      </c>
      <c r="C22" s="36"/>
      <c r="D22" s="47"/>
      <c r="E22" s="39">
        <v>130</v>
      </c>
      <c r="F22" s="17">
        <v>0</v>
      </c>
      <c r="G22" s="71">
        <v>233.2</v>
      </c>
      <c r="H22" s="77">
        <f t="shared" si="0"/>
        <v>0</v>
      </c>
    </row>
    <row r="23" spans="2:8" s="12" customFormat="1" ht="15.5">
      <c r="B23" s="43" t="s">
        <v>223</v>
      </c>
      <c r="C23" s="36"/>
      <c r="D23" s="42"/>
      <c r="E23" s="39"/>
      <c r="F23" s="17"/>
      <c r="G23" s="71"/>
      <c r="H23" s="77">
        <f t="shared" si="0"/>
        <v>0</v>
      </c>
    </row>
    <row r="24" spans="2:8" s="12" customFormat="1" ht="15.5">
      <c r="B24" s="41" t="s">
        <v>224</v>
      </c>
      <c r="C24" s="36"/>
      <c r="D24" s="42"/>
      <c r="E24" s="39">
        <v>50</v>
      </c>
      <c r="F24" s="17">
        <v>0</v>
      </c>
      <c r="G24" s="71">
        <v>400</v>
      </c>
      <c r="H24" s="77">
        <f t="shared" si="0"/>
        <v>0</v>
      </c>
    </row>
    <row r="25" spans="2:8" s="12" customFormat="1" ht="15.5">
      <c r="B25" s="41" t="s">
        <v>225</v>
      </c>
      <c r="C25" s="36"/>
      <c r="D25" s="42"/>
      <c r="E25" s="39">
        <v>50</v>
      </c>
      <c r="F25" s="17">
        <v>0</v>
      </c>
      <c r="G25" s="71">
        <v>300</v>
      </c>
      <c r="H25" s="77">
        <f t="shared" si="0"/>
        <v>0</v>
      </c>
    </row>
    <row r="26" spans="2:8" s="12" customFormat="1" ht="15.5">
      <c r="B26" s="43" t="s">
        <v>226</v>
      </c>
      <c r="C26" s="36"/>
      <c r="D26" s="42"/>
      <c r="E26" s="39"/>
      <c r="F26" s="17"/>
      <c r="G26" s="71"/>
      <c r="H26" s="77">
        <f t="shared" si="0"/>
        <v>0</v>
      </c>
    </row>
    <row r="27" spans="2:8" s="12" customFormat="1" ht="15.5">
      <c r="B27" s="41" t="s">
        <v>224</v>
      </c>
      <c r="C27" s="36"/>
      <c r="D27" s="42"/>
      <c r="E27" s="39">
        <v>150</v>
      </c>
      <c r="F27" s="17">
        <v>0</v>
      </c>
      <c r="G27" s="71">
        <v>75</v>
      </c>
      <c r="H27" s="77">
        <f t="shared" si="0"/>
        <v>0</v>
      </c>
    </row>
    <row r="28" spans="2:8" s="12" customFormat="1" ht="15.5">
      <c r="B28" s="41" t="s">
        <v>225</v>
      </c>
      <c r="C28" s="36"/>
      <c r="D28" s="42"/>
      <c r="E28" s="39">
        <v>150</v>
      </c>
      <c r="F28" s="17">
        <v>0</v>
      </c>
      <c r="G28" s="71">
        <v>75</v>
      </c>
      <c r="H28" s="77">
        <f t="shared" si="0"/>
        <v>0</v>
      </c>
    </row>
    <row r="29" spans="2:8" s="12" customFormat="1" ht="15.5">
      <c r="B29" s="41" t="s">
        <v>227</v>
      </c>
      <c r="C29" s="36"/>
      <c r="D29" s="42"/>
      <c r="E29" s="39">
        <v>150</v>
      </c>
      <c r="F29" s="17">
        <v>0</v>
      </c>
      <c r="G29" s="71">
        <v>75</v>
      </c>
      <c r="H29" s="77">
        <f t="shared" si="0"/>
        <v>0</v>
      </c>
    </row>
    <row r="30" spans="2:8" s="12" customFormat="1" ht="15.5">
      <c r="B30" s="43" t="s">
        <v>228</v>
      </c>
      <c r="C30" s="36"/>
      <c r="D30" s="42"/>
      <c r="E30" s="39"/>
      <c r="F30" s="17"/>
      <c r="G30" s="71"/>
      <c r="H30" s="77">
        <f t="shared" ref="H30:H64" si="1">F30*G30</f>
        <v>0</v>
      </c>
    </row>
    <row r="31" spans="2:8" s="12" customFormat="1" ht="15.5">
      <c r="B31" s="41" t="s">
        <v>229</v>
      </c>
      <c r="C31" s="36"/>
      <c r="D31" s="42"/>
      <c r="E31" s="39">
        <v>130</v>
      </c>
      <c r="F31" s="17">
        <v>0</v>
      </c>
      <c r="G31" s="71">
        <v>67.66</v>
      </c>
      <c r="H31" s="77">
        <f t="shared" si="1"/>
        <v>0</v>
      </c>
    </row>
    <row r="32" spans="2:8" s="12" customFormat="1" ht="15.5">
      <c r="B32" s="41" t="s">
        <v>230</v>
      </c>
      <c r="C32" s="36"/>
      <c r="D32" s="42"/>
      <c r="E32" s="39">
        <v>130</v>
      </c>
      <c r="F32" s="17">
        <v>0</v>
      </c>
      <c r="G32" s="71">
        <v>24.8</v>
      </c>
      <c r="H32" s="77">
        <f t="shared" si="1"/>
        <v>0</v>
      </c>
    </row>
    <row r="33" spans="2:9" s="12" customFormat="1" ht="15.5">
      <c r="B33" s="41" t="s">
        <v>231</v>
      </c>
      <c r="C33" s="36"/>
      <c r="D33" s="42"/>
      <c r="E33" s="39">
        <v>130</v>
      </c>
      <c r="F33" s="17">
        <v>0</v>
      </c>
      <c r="G33" s="71">
        <v>40.06</v>
      </c>
      <c r="H33" s="77">
        <f t="shared" si="1"/>
        <v>0</v>
      </c>
      <c r="I33" s="1"/>
    </row>
    <row r="34" spans="2:9" s="12" customFormat="1" ht="15.5">
      <c r="B34" s="41" t="s">
        <v>232</v>
      </c>
      <c r="C34" s="36"/>
      <c r="D34" s="47"/>
      <c r="E34" s="39">
        <v>130</v>
      </c>
      <c r="F34" s="17">
        <v>0</v>
      </c>
      <c r="G34" s="71">
        <v>76.75</v>
      </c>
      <c r="H34" s="77">
        <f t="shared" si="1"/>
        <v>0</v>
      </c>
      <c r="I34" s="1"/>
    </row>
    <row r="35" spans="2:9" s="12" customFormat="1" ht="15.5">
      <c r="B35" s="41" t="s">
        <v>233</v>
      </c>
      <c r="C35" s="36"/>
      <c r="D35" s="42"/>
      <c r="E35" s="39">
        <v>130</v>
      </c>
      <c r="F35" s="17">
        <v>0</v>
      </c>
      <c r="G35" s="71">
        <v>39.76</v>
      </c>
      <c r="H35" s="77">
        <f t="shared" si="1"/>
        <v>0</v>
      </c>
      <c r="I35" s="1"/>
    </row>
    <row r="36" spans="2:9" s="12" customFormat="1" ht="15.5">
      <c r="B36" s="41" t="s">
        <v>234</v>
      </c>
      <c r="C36" s="36"/>
      <c r="D36" s="42"/>
      <c r="E36" s="39">
        <v>130</v>
      </c>
      <c r="F36" s="17">
        <v>0</v>
      </c>
      <c r="G36" s="71">
        <v>67.66</v>
      </c>
      <c r="H36" s="77">
        <f t="shared" si="1"/>
        <v>0</v>
      </c>
      <c r="I36" s="1"/>
    </row>
    <row r="37" spans="2:9" s="12" customFormat="1" ht="15.5">
      <c r="B37" s="41" t="s">
        <v>235</v>
      </c>
      <c r="C37" s="36"/>
      <c r="D37" s="42"/>
      <c r="E37" s="39">
        <v>130</v>
      </c>
      <c r="F37" s="17">
        <v>0</v>
      </c>
      <c r="G37" s="71">
        <v>67.66</v>
      </c>
      <c r="H37" s="77">
        <f t="shared" si="1"/>
        <v>0</v>
      </c>
      <c r="I37" s="1"/>
    </row>
    <row r="38" spans="2:9" s="12" customFormat="1" ht="15.5">
      <c r="B38" s="41" t="s">
        <v>236</v>
      </c>
      <c r="C38" s="36"/>
      <c r="D38" s="42"/>
      <c r="E38" s="39">
        <v>130</v>
      </c>
      <c r="F38" s="17">
        <v>0</v>
      </c>
      <c r="G38" s="71">
        <v>141.81</v>
      </c>
      <c r="H38" s="77">
        <f t="shared" si="1"/>
        <v>0</v>
      </c>
      <c r="I38" s="1"/>
    </row>
    <row r="39" spans="2:9" s="12" customFormat="1" ht="15.5">
      <c r="B39" s="41" t="s">
        <v>237</v>
      </c>
      <c r="C39" s="36"/>
      <c r="D39" s="42"/>
      <c r="E39" s="39">
        <v>130</v>
      </c>
      <c r="F39" s="17">
        <v>0</v>
      </c>
      <c r="G39" s="71">
        <v>89.44</v>
      </c>
      <c r="H39" s="77">
        <f t="shared" si="1"/>
        <v>0</v>
      </c>
      <c r="I39" s="1"/>
    </row>
    <row r="40" spans="2:9" s="12" customFormat="1" ht="15.5">
      <c r="B40" s="41" t="s">
        <v>238</v>
      </c>
      <c r="C40" s="36"/>
      <c r="D40" s="42"/>
      <c r="E40" s="39">
        <v>130</v>
      </c>
      <c r="F40" s="17">
        <v>0</v>
      </c>
      <c r="G40" s="71">
        <v>79.78</v>
      </c>
      <c r="H40" s="77">
        <f t="shared" si="1"/>
        <v>0</v>
      </c>
      <c r="I40" s="1"/>
    </row>
    <row r="41" spans="2:9" s="12" customFormat="1" ht="15.5">
      <c r="B41" s="41" t="s">
        <v>239</v>
      </c>
      <c r="C41" s="36"/>
      <c r="D41" s="42"/>
      <c r="E41" s="39">
        <v>108</v>
      </c>
      <c r="F41" s="17">
        <v>0</v>
      </c>
      <c r="G41" s="71">
        <v>75</v>
      </c>
      <c r="H41" s="77">
        <f t="shared" si="1"/>
        <v>0</v>
      </c>
      <c r="I41" s="1"/>
    </row>
    <row r="42" spans="2:9" s="12" customFormat="1" ht="15.5">
      <c r="B42" s="41" t="s">
        <v>240</v>
      </c>
      <c r="C42" s="36"/>
      <c r="D42" s="42"/>
      <c r="E42" s="39">
        <v>108</v>
      </c>
      <c r="F42" s="17">
        <v>0</v>
      </c>
      <c r="G42" s="71">
        <v>76</v>
      </c>
      <c r="H42" s="77">
        <f t="shared" si="1"/>
        <v>0</v>
      </c>
      <c r="I42" s="1"/>
    </row>
    <row r="43" spans="2:9" s="12" customFormat="1" ht="15.5">
      <c r="B43" s="41" t="s">
        <v>241</v>
      </c>
      <c r="C43" s="36"/>
      <c r="D43" s="42"/>
      <c r="E43" s="39">
        <v>108</v>
      </c>
      <c r="F43" s="17">
        <v>0</v>
      </c>
      <c r="G43" s="71">
        <v>77</v>
      </c>
      <c r="H43" s="77">
        <f t="shared" si="1"/>
        <v>0</v>
      </c>
      <c r="I43" s="380"/>
    </row>
    <row r="44" spans="2:9" s="12" customFormat="1" ht="15.5">
      <c r="B44" s="41" t="s">
        <v>242</v>
      </c>
      <c r="C44" s="36"/>
      <c r="D44" s="42"/>
      <c r="E44" s="39">
        <v>130</v>
      </c>
      <c r="F44" s="17">
        <v>0</v>
      </c>
      <c r="G44" s="71">
        <v>8.83</v>
      </c>
      <c r="H44" s="77">
        <f t="shared" si="1"/>
        <v>0</v>
      </c>
      <c r="I44" s="1"/>
    </row>
    <row r="45" spans="2:9" s="12" customFormat="1" ht="15.5">
      <c r="B45" s="41" t="s">
        <v>243</v>
      </c>
      <c r="C45" s="36"/>
      <c r="D45" s="42"/>
      <c r="E45" s="39">
        <v>130</v>
      </c>
      <c r="F45" s="17">
        <v>0</v>
      </c>
      <c r="G45" s="71">
        <v>23.2</v>
      </c>
      <c r="H45" s="77">
        <f t="shared" si="1"/>
        <v>0</v>
      </c>
      <c r="I45" s="1"/>
    </row>
    <row r="46" spans="2:9" s="12" customFormat="1" ht="15.5">
      <c r="B46" s="44" t="s">
        <v>244</v>
      </c>
      <c r="C46" s="1"/>
      <c r="D46" s="45"/>
      <c r="E46" s="39">
        <v>130</v>
      </c>
      <c r="F46" s="17">
        <v>0</v>
      </c>
      <c r="G46" s="71">
        <v>8.83</v>
      </c>
      <c r="H46" s="77">
        <f t="shared" si="1"/>
        <v>0</v>
      </c>
      <c r="I46" s="1"/>
    </row>
    <row r="47" spans="2:9" s="12" customFormat="1" ht="15.5">
      <c r="B47" s="44" t="s">
        <v>245</v>
      </c>
      <c r="C47" s="1"/>
      <c r="D47" s="42"/>
      <c r="E47" s="39">
        <v>130</v>
      </c>
      <c r="F47" s="17">
        <v>0</v>
      </c>
      <c r="G47" s="71">
        <v>27.24</v>
      </c>
      <c r="H47" s="77">
        <f t="shared" si="1"/>
        <v>0</v>
      </c>
      <c r="I47" s="1"/>
    </row>
    <row r="48" spans="2:9" s="12" customFormat="1" ht="15.5">
      <c r="B48" s="41" t="s">
        <v>246</v>
      </c>
      <c r="C48" s="36"/>
      <c r="D48" s="42"/>
      <c r="E48" s="39">
        <v>130</v>
      </c>
      <c r="F48" s="17">
        <v>0</v>
      </c>
      <c r="G48" s="71">
        <v>10.28</v>
      </c>
      <c r="H48" s="77">
        <f t="shared" si="1"/>
        <v>0</v>
      </c>
      <c r="I48" s="1"/>
    </row>
    <row r="49" spans="2:8" s="12" customFormat="1" ht="15.5">
      <c r="B49" s="41" t="s">
        <v>247</v>
      </c>
      <c r="C49" s="36"/>
      <c r="D49" s="42"/>
      <c r="E49" s="39">
        <v>130</v>
      </c>
      <c r="F49" s="17">
        <v>0</v>
      </c>
      <c r="G49" s="71">
        <v>8.83</v>
      </c>
      <c r="H49" s="77">
        <f t="shared" si="1"/>
        <v>0</v>
      </c>
    </row>
    <row r="50" spans="2:8" s="12" customFormat="1" ht="15.5">
      <c r="B50" s="41" t="s">
        <v>248</v>
      </c>
      <c r="C50" s="36"/>
      <c r="D50" s="42"/>
      <c r="E50" s="39">
        <v>130</v>
      </c>
      <c r="F50" s="17">
        <v>0</v>
      </c>
      <c r="G50" s="71">
        <v>15.63</v>
      </c>
      <c r="H50" s="77">
        <f t="shared" si="1"/>
        <v>0</v>
      </c>
    </row>
    <row r="51" spans="2:8" s="12" customFormat="1" ht="15.5">
      <c r="B51" s="41" t="s">
        <v>249</v>
      </c>
      <c r="C51" s="36"/>
      <c r="D51" s="42"/>
      <c r="E51" s="39">
        <v>130</v>
      </c>
      <c r="F51" s="17">
        <v>0</v>
      </c>
      <c r="G51" s="71">
        <v>8.83</v>
      </c>
      <c r="H51" s="77">
        <f t="shared" si="1"/>
        <v>0</v>
      </c>
    </row>
    <row r="52" spans="2:8" s="12" customFormat="1" ht="15.5">
      <c r="B52" s="41" t="s">
        <v>250</v>
      </c>
      <c r="C52" s="36"/>
      <c r="D52" s="42"/>
      <c r="E52" s="39">
        <v>130</v>
      </c>
      <c r="F52" s="17">
        <v>0</v>
      </c>
      <c r="G52" s="71">
        <v>10.31</v>
      </c>
      <c r="H52" s="77">
        <f t="shared" si="1"/>
        <v>0</v>
      </c>
    </row>
    <row r="53" spans="2:8" s="12" customFormat="1" ht="15.5">
      <c r="B53" s="41" t="s">
        <v>251</v>
      </c>
      <c r="C53" s="36"/>
      <c r="D53" s="42"/>
      <c r="E53" s="39">
        <v>130</v>
      </c>
      <c r="F53" s="17">
        <v>0</v>
      </c>
      <c r="G53" s="71">
        <v>8.83</v>
      </c>
      <c r="H53" s="77">
        <f t="shared" si="1"/>
        <v>0</v>
      </c>
    </row>
    <row r="54" spans="2:8" s="12" customFormat="1" ht="15.5">
      <c r="B54" s="41" t="s">
        <v>252</v>
      </c>
      <c r="C54" s="1"/>
      <c r="D54" s="42"/>
      <c r="E54" s="39">
        <v>130</v>
      </c>
      <c r="F54" s="17">
        <v>0</v>
      </c>
      <c r="G54" s="71">
        <v>17.48</v>
      </c>
      <c r="H54" s="77">
        <f t="shared" si="1"/>
        <v>0</v>
      </c>
    </row>
    <row r="55" spans="2:8" s="12" customFormat="1" ht="15.5">
      <c r="B55" s="41" t="s">
        <v>253</v>
      </c>
      <c r="C55" s="36"/>
      <c r="D55" s="42"/>
      <c r="E55" s="39">
        <v>130</v>
      </c>
      <c r="F55" s="17">
        <v>0</v>
      </c>
      <c r="G55" s="71">
        <v>8.83</v>
      </c>
      <c r="H55" s="77">
        <f t="shared" si="1"/>
        <v>0</v>
      </c>
    </row>
    <row r="56" spans="2:8" s="12" customFormat="1" ht="15.5">
      <c r="B56" s="41" t="s">
        <v>254</v>
      </c>
      <c r="C56" s="36"/>
      <c r="D56" s="42"/>
      <c r="E56" s="39">
        <v>130</v>
      </c>
      <c r="F56" s="17">
        <v>0</v>
      </c>
      <c r="G56" s="71">
        <v>50.61</v>
      </c>
      <c r="H56" s="77">
        <f t="shared" si="1"/>
        <v>0</v>
      </c>
    </row>
    <row r="57" spans="2:8" s="12" customFormat="1" ht="15.5">
      <c r="B57" s="41" t="s">
        <v>255</v>
      </c>
      <c r="C57" s="36"/>
      <c r="D57" s="42"/>
      <c r="E57" s="39">
        <v>130</v>
      </c>
      <c r="F57" s="17">
        <v>0</v>
      </c>
      <c r="G57" s="71">
        <v>30.9</v>
      </c>
      <c r="H57" s="77">
        <f t="shared" si="1"/>
        <v>0</v>
      </c>
    </row>
    <row r="58" spans="2:8" s="12" customFormat="1" ht="15.5">
      <c r="B58" s="41" t="s">
        <v>256</v>
      </c>
      <c r="C58" s="36"/>
      <c r="D58" s="42"/>
      <c r="E58" s="39">
        <v>130</v>
      </c>
      <c r="F58" s="17">
        <v>0</v>
      </c>
      <c r="G58" s="71">
        <v>15.02</v>
      </c>
      <c r="H58" s="77">
        <f t="shared" si="1"/>
        <v>0</v>
      </c>
    </row>
    <row r="59" spans="2:8" s="12" customFormat="1" ht="15.5">
      <c r="B59" s="41" t="s">
        <v>257</v>
      </c>
      <c r="C59" s="36"/>
      <c r="D59" s="5"/>
      <c r="E59" s="65">
        <v>130</v>
      </c>
      <c r="F59" s="17">
        <v>0</v>
      </c>
      <c r="G59" s="71">
        <v>33.340000000000003</v>
      </c>
      <c r="H59" s="77">
        <f t="shared" si="1"/>
        <v>0</v>
      </c>
    </row>
    <row r="60" spans="2:8" s="12" customFormat="1" ht="15.5">
      <c r="B60" s="41" t="s">
        <v>258</v>
      </c>
      <c r="C60" s="36"/>
      <c r="D60" s="42"/>
      <c r="E60" s="39">
        <v>130</v>
      </c>
      <c r="F60" s="17">
        <v>0</v>
      </c>
      <c r="G60" s="71">
        <v>12.28</v>
      </c>
      <c r="H60" s="77">
        <f t="shared" si="1"/>
        <v>0</v>
      </c>
    </row>
    <row r="61" spans="2:8" s="12" customFormat="1" ht="15.5">
      <c r="B61" s="41" t="s">
        <v>259</v>
      </c>
      <c r="C61" s="36"/>
      <c r="D61" s="42"/>
      <c r="E61" s="39">
        <v>130</v>
      </c>
      <c r="F61" s="17">
        <v>0</v>
      </c>
      <c r="G61" s="71">
        <v>29.68</v>
      </c>
      <c r="H61" s="77">
        <f t="shared" si="1"/>
        <v>0</v>
      </c>
    </row>
    <row r="62" spans="2:8" s="12" customFormat="1" ht="15.5">
      <c r="B62" s="41" t="s">
        <v>260</v>
      </c>
      <c r="C62" s="36"/>
      <c r="D62" s="42"/>
      <c r="E62" s="39">
        <v>130</v>
      </c>
      <c r="F62" s="17">
        <v>0</v>
      </c>
      <c r="G62" s="71">
        <v>38.74</v>
      </c>
      <c r="H62" s="77">
        <f t="shared" si="1"/>
        <v>0</v>
      </c>
    </row>
    <row r="63" spans="2:8" s="12" customFormat="1" ht="15.5">
      <c r="B63" s="41" t="s">
        <v>261</v>
      </c>
      <c r="C63" s="36"/>
      <c r="D63" s="42"/>
      <c r="E63" s="39">
        <v>130</v>
      </c>
      <c r="F63" s="17">
        <v>0</v>
      </c>
      <c r="G63" s="71">
        <v>60.84</v>
      </c>
      <c r="H63" s="77">
        <f t="shared" si="1"/>
        <v>0</v>
      </c>
    </row>
    <row r="64" spans="2:8" s="12" customFormat="1" ht="15.5">
      <c r="B64" s="41" t="s">
        <v>262</v>
      </c>
      <c r="C64" s="36"/>
      <c r="D64" s="42"/>
      <c r="E64" s="39">
        <v>108</v>
      </c>
      <c r="F64" s="17">
        <v>0</v>
      </c>
      <c r="G64" s="71">
        <v>4.76</v>
      </c>
      <c r="H64" s="77">
        <f t="shared" si="1"/>
        <v>0</v>
      </c>
    </row>
    <row r="65" spans="1:8" s="12" customFormat="1" ht="17.25" hidden="1" customHeight="1">
      <c r="A65" s="1"/>
      <c r="B65" s="41"/>
      <c r="C65" s="36"/>
      <c r="D65" s="42"/>
      <c r="E65" s="39"/>
      <c r="F65" s="17"/>
      <c r="G65" s="71"/>
      <c r="H65" s="77">
        <f t="shared" ref="H65:H77" si="2">F65*G65</f>
        <v>0</v>
      </c>
    </row>
    <row r="66" spans="1:8" s="12" customFormat="1" ht="17.25" hidden="1" customHeight="1">
      <c r="A66" s="1"/>
      <c r="B66" s="41"/>
      <c r="C66" s="36"/>
      <c r="D66" s="42"/>
      <c r="E66" s="39"/>
      <c r="F66" s="17"/>
      <c r="G66" s="71"/>
      <c r="H66" s="77">
        <f t="shared" si="2"/>
        <v>0</v>
      </c>
    </row>
    <row r="67" spans="1:8" s="12" customFormat="1" ht="17.25" hidden="1" customHeight="1">
      <c r="A67" s="1"/>
      <c r="B67" s="41"/>
      <c r="C67" s="36"/>
      <c r="D67" s="42"/>
      <c r="E67" s="39"/>
      <c r="F67" s="17"/>
      <c r="G67" s="71"/>
      <c r="H67" s="77">
        <f t="shared" si="2"/>
        <v>0</v>
      </c>
    </row>
    <row r="68" spans="1:8" s="12" customFormat="1" ht="17.25" hidden="1" customHeight="1">
      <c r="A68" s="1"/>
      <c r="B68" s="41"/>
      <c r="C68" s="36"/>
      <c r="D68" s="42"/>
      <c r="E68" s="39"/>
      <c r="F68" s="17"/>
      <c r="G68" s="71"/>
      <c r="H68" s="77">
        <f t="shared" si="2"/>
        <v>0</v>
      </c>
    </row>
    <row r="69" spans="1:8" s="12" customFormat="1" ht="17.25" hidden="1" customHeight="1">
      <c r="A69" s="1"/>
      <c r="B69" s="41"/>
      <c r="C69" s="36"/>
      <c r="D69" s="42"/>
      <c r="E69" s="39"/>
      <c r="F69" s="17"/>
      <c r="G69" s="71"/>
      <c r="H69" s="77">
        <f t="shared" si="2"/>
        <v>0</v>
      </c>
    </row>
    <row r="70" spans="1:8" s="12" customFormat="1" ht="15.5" hidden="1">
      <c r="A70" s="1"/>
      <c r="B70" s="41"/>
      <c r="C70" s="19"/>
      <c r="D70" s="42"/>
      <c r="E70" s="39"/>
      <c r="F70" s="17"/>
      <c r="G70" s="71"/>
      <c r="H70" s="77">
        <f t="shared" si="2"/>
        <v>0</v>
      </c>
    </row>
    <row r="71" spans="1:8" s="12" customFormat="1" ht="15.5" hidden="1">
      <c r="A71" s="1"/>
      <c r="B71" s="41"/>
      <c r="C71" s="19"/>
      <c r="D71" s="42"/>
      <c r="E71" s="39"/>
      <c r="F71" s="17"/>
      <c r="G71" s="71"/>
      <c r="H71" s="77">
        <f t="shared" si="2"/>
        <v>0</v>
      </c>
    </row>
    <row r="72" spans="1:8" s="12" customFormat="1" ht="15.5" hidden="1">
      <c r="A72" s="1"/>
      <c r="B72" s="41"/>
      <c r="C72" s="19"/>
      <c r="D72" s="42"/>
      <c r="E72" s="39"/>
      <c r="F72" s="17"/>
      <c r="G72" s="71"/>
      <c r="H72" s="77">
        <f t="shared" si="2"/>
        <v>0</v>
      </c>
    </row>
    <row r="73" spans="1:8" s="12" customFormat="1" ht="15.5" hidden="1">
      <c r="A73" s="1"/>
      <c r="B73" s="41"/>
      <c r="C73" s="19"/>
      <c r="D73" s="42"/>
      <c r="E73" s="39"/>
      <c r="F73" s="17"/>
      <c r="G73" s="71"/>
      <c r="H73" s="77">
        <f t="shared" si="2"/>
        <v>0</v>
      </c>
    </row>
    <row r="74" spans="1:8" s="12" customFormat="1" ht="15.5" hidden="1">
      <c r="A74" s="1"/>
      <c r="B74" s="41"/>
      <c r="C74" s="19"/>
      <c r="D74" s="42"/>
      <c r="E74" s="39"/>
      <c r="F74" s="17"/>
      <c r="G74" s="71"/>
      <c r="H74" s="77">
        <f t="shared" si="2"/>
        <v>0</v>
      </c>
    </row>
    <row r="75" spans="1:8" s="12" customFormat="1" ht="15.5" hidden="1">
      <c r="A75" s="1"/>
      <c r="B75" s="41"/>
      <c r="C75" s="19"/>
      <c r="D75" s="42"/>
      <c r="E75" s="39"/>
      <c r="F75" s="17"/>
      <c r="G75" s="71"/>
      <c r="H75" s="77">
        <f t="shared" si="2"/>
        <v>0</v>
      </c>
    </row>
    <row r="76" spans="1:8" s="12" customFormat="1" ht="15.5" hidden="1">
      <c r="A76" s="1"/>
      <c r="B76" s="41"/>
      <c r="C76" s="19"/>
      <c r="D76" s="42"/>
      <c r="E76" s="39"/>
      <c r="F76" s="17"/>
      <c r="G76" s="71"/>
      <c r="H76" s="77">
        <f t="shared" si="2"/>
        <v>0</v>
      </c>
    </row>
    <row r="77" spans="1:8" s="12" customFormat="1" ht="15.5" hidden="1">
      <c r="A77" s="1"/>
      <c r="B77" s="41" t="s">
        <v>263</v>
      </c>
      <c r="C77" s="19"/>
      <c r="D77" s="42" t="s">
        <v>264</v>
      </c>
      <c r="E77" s="39"/>
      <c r="F77" s="17"/>
      <c r="G77" s="71"/>
      <c r="H77" s="77">
        <f t="shared" si="2"/>
        <v>0</v>
      </c>
    </row>
    <row r="78" spans="1:8" ht="15.5">
      <c r="B78" s="46"/>
      <c r="C78" s="15"/>
      <c r="D78" s="47"/>
      <c r="E78" s="82"/>
      <c r="F78" s="83"/>
      <c r="G78" s="84"/>
      <c r="H78" s="85"/>
    </row>
    <row r="79" spans="1:8" s="12" customFormat="1" ht="15.5">
      <c r="A79" s="1"/>
      <c r="B79" s="48" t="s">
        <v>265</v>
      </c>
      <c r="C79" s="49"/>
      <c r="D79" s="50"/>
      <c r="E79" s="40">
        <f>SUM(E15:E78)</f>
        <v>5404</v>
      </c>
      <c r="F79" s="21">
        <f>SUM(F15:F78)</f>
        <v>0</v>
      </c>
      <c r="G79" s="76" t="s">
        <v>3</v>
      </c>
      <c r="H79" s="78">
        <f>SUM(H15:H78)</f>
        <v>0</v>
      </c>
    </row>
    <row r="80" spans="1:8" ht="15.5">
      <c r="B80" s="15"/>
      <c r="C80" s="19"/>
      <c r="D80" s="20"/>
      <c r="E80" s="64"/>
      <c r="F80" s="64"/>
      <c r="G80" s="72"/>
      <c r="H80" s="79"/>
    </row>
    <row r="81" spans="1:8" s="12" customFormat="1" ht="15.5">
      <c r="A81" s="1"/>
      <c r="B81" s="5" t="e">
        <f>#REF!</f>
        <v>#REF!</v>
      </c>
      <c r="C81" s="15"/>
      <c r="D81" s="15"/>
      <c r="E81" s="22"/>
      <c r="F81" s="15"/>
      <c r="G81" s="67"/>
      <c r="H81" s="81">
        <v>0</v>
      </c>
    </row>
    <row r="82" spans="1:8" s="12" customFormat="1" ht="15.5">
      <c r="A82" s="1"/>
      <c r="B82" s="5" t="e">
        <f>#REF!</f>
        <v>#REF!</v>
      </c>
      <c r="C82" s="15"/>
      <c r="D82" s="15"/>
      <c r="E82" s="22"/>
      <c r="F82" s="15"/>
      <c r="G82" s="86"/>
      <c r="H82" s="81">
        <v>0</v>
      </c>
    </row>
    <row r="83" spans="1:8" s="12" customFormat="1" ht="15.5">
      <c r="A83" s="1"/>
      <c r="B83" s="5" t="e">
        <f>#REF!</f>
        <v>#REF!</v>
      </c>
      <c r="C83" s="15"/>
      <c r="D83" s="15"/>
      <c r="E83" s="15"/>
      <c r="F83" s="15"/>
      <c r="G83" s="67"/>
      <c r="H83" s="81">
        <v>0</v>
      </c>
    </row>
    <row r="84" spans="1:8" s="12" customFormat="1" ht="15.5">
      <c r="A84" s="1"/>
      <c r="B84" s="5" t="e">
        <f>#REF!</f>
        <v>#REF!</v>
      </c>
      <c r="C84" s="15"/>
      <c r="D84" s="15"/>
      <c r="E84" s="15"/>
      <c r="F84" s="15"/>
      <c r="G84" s="67"/>
      <c r="H84" s="81">
        <v>0</v>
      </c>
    </row>
    <row r="85" spans="1:8" s="12" customFormat="1" ht="15.5">
      <c r="A85" s="1"/>
      <c r="B85" s="5"/>
      <c r="C85" s="19"/>
      <c r="D85" s="15"/>
      <c r="E85" s="22"/>
      <c r="F85" s="22"/>
      <c r="G85" s="67"/>
      <c r="H85" s="80" t="s">
        <v>266</v>
      </c>
    </row>
    <row r="86" spans="1:8" s="12" customFormat="1" ht="15.5">
      <c r="A86" s="1"/>
      <c r="B86" s="5" t="s">
        <v>267</v>
      </c>
      <c r="C86" s="19"/>
      <c r="D86" s="15"/>
      <c r="E86" s="15"/>
      <c r="F86" s="15"/>
      <c r="G86" s="67"/>
      <c r="H86" s="75">
        <v>0</v>
      </c>
    </row>
    <row r="87" spans="1:8" s="12" customFormat="1" ht="15.5">
      <c r="A87" s="1"/>
      <c r="B87" s="16" t="s">
        <v>268</v>
      </c>
      <c r="C87" s="1"/>
      <c r="D87" s="91">
        <v>3.8399999999999997E-2</v>
      </c>
      <c r="E87" s="15"/>
      <c r="F87" s="15"/>
      <c r="G87" s="67"/>
      <c r="H87" s="75">
        <v>0</v>
      </c>
    </row>
    <row r="88" spans="1:8" s="12" customFormat="1" ht="15.5">
      <c r="A88" s="1"/>
      <c r="B88" s="15"/>
      <c r="C88" s="15"/>
      <c r="D88" s="15"/>
      <c r="E88" s="15"/>
      <c r="F88" s="15"/>
      <c r="G88" s="67"/>
      <c r="H88" s="80" t="s">
        <v>266</v>
      </c>
    </row>
    <row r="89" spans="1:8" s="12" customFormat="1" ht="15.5">
      <c r="A89" s="1"/>
      <c r="B89" s="16" t="s">
        <v>269</v>
      </c>
      <c r="C89" s="15"/>
      <c r="D89" s="15"/>
      <c r="E89" s="15"/>
      <c r="F89" s="15"/>
      <c r="G89" s="67"/>
      <c r="H89" s="75">
        <f>SUM(H86:H87)</f>
        <v>0</v>
      </c>
    </row>
    <row r="90" spans="1:8" s="12" customFormat="1" ht="15.5">
      <c r="A90" s="1"/>
      <c r="B90" s="16"/>
      <c r="C90" s="15"/>
      <c r="D90" s="15"/>
      <c r="E90" s="15"/>
      <c r="F90" s="15"/>
      <c r="G90" s="67"/>
      <c r="H90" s="80" t="s">
        <v>270</v>
      </c>
    </row>
    <row r="91" spans="1:8" s="12" customFormat="1" ht="15.5">
      <c r="A91" s="1"/>
      <c r="B91" s="87"/>
      <c r="C91" s="15"/>
      <c r="D91" s="15"/>
      <c r="E91" s="15"/>
      <c r="F91" s="15"/>
      <c r="G91" s="67"/>
      <c r="H91" s="52"/>
    </row>
    <row r="92" spans="1:8" s="12" customFormat="1" ht="15.5">
      <c r="A92" s="1"/>
      <c r="B92" s="88"/>
      <c r="C92" s="15"/>
      <c r="D92" s="20"/>
      <c r="E92" s="15"/>
      <c r="F92" s="23"/>
      <c r="G92" s="67"/>
      <c r="H92" s="53"/>
    </row>
    <row r="93" spans="1:8" s="12" customFormat="1" ht="14">
      <c r="A93" s="1"/>
      <c r="B93" s="2"/>
      <c r="C93" s="14"/>
      <c r="D93" s="14"/>
      <c r="E93" s="14"/>
      <c r="F93" s="14"/>
      <c r="G93" s="73"/>
      <c r="H93" s="53"/>
    </row>
    <row r="94" spans="1:8" ht="14">
      <c r="B94" s="89"/>
      <c r="C94" s="14"/>
      <c r="D94" s="14"/>
      <c r="E94" s="14"/>
      <c r="F94" s="14"/>
    </row>
    <row r="95" spans="1:8">
      <c r="B95" s="89"/>
    </row>
    <row r="96" spans="1:8">
      <c r="B96" s="89"/>
    </row>
  </sheetData>
  <phoneticPr fontId="0" type="noConversion"/>
  <printOptions horizontalCentered="1"/>
  <pageMargins left="0.25" right="0.25" top="0.62" bottom="0.53" header="0" footer="0"/>
  <pageSetup orientation="portrait" r:id="rId1"/>
  <headerFooter alignWithMargins="0">
    <oddFooter>&amp;C&amp;P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4"/>
  <sheetViews>
    <sheetView showGridLines="0" showOutlineSymbols="0" zoomScale="87" workbookViewId="0"/>
  </sheetViews>
  <sheetFormatPr defaultColWidth="9.69140625" defaultRowHeight="12.5"/>
  <cols>
    <col min="1" max="1" width="9.69140625" style="1"/>
    <col min="2" max="2" width="16.69140625" style="1" customWidth="1"/>
    <col min="3" max="3" width="7.69140625" style="1" customWidth="1"/>
    <col min="4" max="5" width="4.69140625" style="1" customWidth="1"/>
    <col min="6" max="8" width="9.69140625" style="1"/>
    <col min="9" max="9" width="11.69140625" style="1" customWidth="1"/>
    <col min="10" max="10" width="9.69140625" style="1"/>
    <col min="11" max="21" width="0" style="1" hidden="1" customWidth="1"/>
    <col min="22" max="16384" width="9.69140625" style="1"/>
  </cols>
  <sheetData>
    <row r="1" spans="1:20" ht="15.5">
      <c r="A1" s="5" t="e">
        <f>#REF!</f>
        <v>#REF!</v>
      </c>
    </row>
    <row r="2" spans="1:20" ht="23">
      <c r="A2" s="24" t="e">
        <f>#REF!</f>
        <v>#REF!</v>
      </c>
    </row>
    <row r="3" spans="1:20">
      <c r="A3" s="1" t="e">
        <f>#REF!</f>
        <v>#REF!</v>
      </c>
    </row>
    <row r="6" spans="1:20" ht="18">
      <c r="A6" s="5"/>
      <c r="B6" s="25"/>
    </row>
    <row r="8" spans="1:20" ht="13">
      <c r="B8" s="26"/>
      <c r="E8" s="1" t="s">
        <v>3</v>
      </c>
      <c r="I8" s="381"/>
      <c r="J8" s="381"/>
    </row>
    <row r="9" spans="1:20" ht="13">
      <c r="B9" s="1" t="s">
        <v>3</v>
      </c>
      <c r="E9" s="1" t="s">
        <v>3</v>
      </c>
      <c r="K9" s="89" t="s">
        <v>3</v>
      </c>
      <c r="M9" s="4" t="s">
        <v>271</v>
      </c>
      <c r="P9" s="4" t="s">
        <v>272</v>
      </c>
      <c r="R9" s="4" t="s">
        <v>273</v>
      </c>
    </row>
    <row r="10" spans="1:20" ht="13">
      <c r="B10" s="1" t="s">
        <v>3</v>
      </c>
      <c r="D10" s="382" t="s">
        <v>274</v>
      </c>
      <c r="E10" s="382" t="s">
        <v>275</v>
      </c>
      <c r="G10" s="4" t="s">
        <v>276</v>
      </c>
      <c r="H10" s="382" t="s">
        <v>277</v>
      </c>
      <c r="I10" s="382" t="s">
        <v>278</v>
      </c>
      <c r="J10" s="382" t="s">
        <v>279</v>
      </c>
      <c r="K10" s="89"/>
      <c r="L10" s="382" t="s">
        <v>3</v>
      </c>
      <c r="M10" s="428" t="s">
        <v>280</v>
      </c>
      <c r="N10" s="383" t="s">
        <v>281</v>
      </c>
      <c r="R10" s="1" t="s">
        <v>3</v>
      </c>
    </row>
    <row r="11" spans="1:20" ht="13">
      <c r="A11" s="2" t="s">
        <v>282</v>
      </c>
      <c r="C11" s="11" t="s">
        <v>283</v>
      </c>
      <c r="D11" s="27" t="s">
        <v>284</v>
      </c>
      <c r="E11" s="11" t="s">
        <v>285</v>
      </c>
      <c r="F11" s="27" t="s">
        <v>286</v>
      </c>
      <c r="G11" s="4" t="s">
        <v>287</v>
      </c>
      <c r="H11" s="27" t="s">
        <v>288</v>
      </c>
      <c r="I11" s="27" t="s">
        <v>289</v>
      </c>
      <c r="J11" s="27" t="s">
        <v>290</v>
      </c>
      <c r="K11" s="7"/>
      <c r="L11" s="382" t="s">
        <v>291</v>
      </c>
      <c r="M11" s="384" t="s">
        <v>292</v>
      </c>
      <c r="N11" s="383" t="s">
        <v>293</v>
      </c>
      <c r="O11" s="1" t="s">
        <v>294</v>
      </c>
      <c r="P11" s="382" t="s">
        <v>207</v>
      </c>
      <c r="Q11" s="385" t="s">
        <v>295</v>
      </c>
      <c r="R11" s="385" t="s">
        <v>296</v>
      </c>
      <c r="S11" s="28" t="s">
        <v>297</v>
      </c>
      <c r="T11" s="380"/>
    </row>
    <row r="12" spans="1:20" ht="13">
      <c r="G12" s="386"/>
      <c r="H12" s="89"/>
      <c r="L12" s="382" t="s">
        <v>298</v>
      </c>
      <c r="M12" s="384" t="s">
        <v>299</v>
      </c>
      <c r="N12" s="383" t="s">
        <v>300</v>
      </c>
      <c r="O12" s="382" t="s">
        <v>301</v>
      </c>
      <c r="P12" s="382" t="s">
        <v>289</v>
      </c>
      <c r="Q12" s="387" t="s">
        <v>302</v>
      </c>
      <c r="R12" s="387" t="s">
        <v>303</v>
      </c>
      <c r="S12" s="29" t="s">
        <v>304</v>
      </c>
      <c r="T12" s="380"/>
    </row>
    <row r="13" spans="1:20" ht="13">
      <c r="H13" s="89"/>
      <c r="L13" s="386"/>
      <c r="M13" s="388"/>
      <c r="N13" s="388"/>
      <c r="O13" s="386"/>
      <c r="P13" s="386"/>
      <c r="Q13" s="389"/>
      <c r="R13" s="389"/>
      <c r="S13" s="3"/>
      <c r="T13" s="380"/>
    </row>
    <row r="14" spans="1:20" ht="13">
      <c r="A14" s="1" t="str">
        <f>'input current'!B49</f>
        <v>Rindengan, Femmie - Bookeeper</v>
      </c>
      <c r="B14" s="89"/>
      <c r="D14" s="390"/>
      <c r="E14" s="391">
        <v>2.1</v>
      </c>
      <c r="F14" s="392">
        <f>761.25+4186.85</f>
        <v>4948.1000000000004</v>
      </c>
      <c r="G14" s="390" t="e">
        <f>'input current'!#REF!+'input current'!F49</f>
        <v>#REF!</v>
      </c>
      <c r="H14" s="392">
        <f>F14*E14</f>
        <v>10391.010000000002</v>
      </c>
      <c r="I14" s="390" t="e">
        <f>(+'input current'!#REF!+'input current'!F49)*'input current'!G49</f>
        <v>#REF!</v>
      </c>
      <c r="J14" s="390" t="e">
        <f>H14-I14</f>
        <v>#REF!</v>
      </c>
      <c r="K14" s="392" t="e">
        <f>F14/G14</f>
        <v>#REF!</v>
      </c>
      <c r="L14" s="392">
        <v>850</v>
      </c>
      <c r="M14" s="393" t="e">
        <f>L14/D14*E14</f>
        <v>#DIV/0!</v>
      </c>
      <c r="N14" s="394">
        <v>892.5</v>
      </c>
      <c r="O14" s="395" t="e">
        <f>N14-M14</f>
        <v>#DIV/0!</v>
      </c>
      <c r="P14" s="390" t="e">
        <f>G14</f>
        <v>#REF!</v>
      </c>
      <c r="Q14" s="396" t="e">
        <f>I14</f>
        <v>#REF!</v>
      </c>
      <c r="R14" s="396" t="e">
        <f>P14*M14</f>
        <v>#REF!</v>
      </c>
      <c r="S14" s="18" t="e">
        <f>R14-Q14</f>
        <v>#REF!</v>
      </c>
      <c r="T14" s="380"/>
    </row>
    <row r="15" spans="1:20" ht="13">
      <c r="A15" s="1" t="e">
        <f>#REF!</f>
        <v>#REF!</v>
      </c>
      <c r="B15" s="89"/>
      <c r="D15" s="390"/>
      <c r="E15" s="391">
        <v>2.1</v>
      </c>
      <c r="F15" s="392">
        <v>0</v>
      </c>
      <c r="G15" s="390" t="e">
        <f>#REF!+#REF!</f>
        <v>#REF!</v>
      </c>
      <c r="H15" s="392">
        <f>F15*E15</f>
        <v>0</v>
      </c>
      <c r="I15" s="390" t="e">
        <f>(+#REF!+#REF!)*#REF!</f>
        <v>#REF!</v>
      </c>
      <c r="J15" s="390" t="e">
        <f>H15-I15</f>
        <v>#REF!</v>
      </c>
      <c r="K15" s="392" t="e">
        <f>F15/G15</f>
        <v>#REF!</v>
      </c>
      <c r="L15" s="392">
        <v>690</v>
      </c>
      <c r="M15" s="397" t="e">
        <f>L15/D15*E15</f>
        <v>#DIV/0!</v>
      </c>
      <c r="N15" s="398">
        <v>706.73</v>
      </c>
      <c r="O15" s="390" t="e">
        <f>N15-M15</f>
        <v>#DIV/0!</v>
      </c>
      <c r="P15" s="390" t="e">
        <f>G15</f>
        <v>#REF!</v>
      </c>
      <c r="Q15" s="399" t="e">
        <f>I15</f>
        <v>#REF!</v>
      </c>
      <c r="R15" s="399" t="e">
        <f>P15*M15</f>
        <v>#REF!</v>
      </c>
      <c r="S15" s="30" t="e">
        <f>R15-Q15</f>
        <v>#REF!</v>
      </c>
      <c r="T15" s="380"/>
    </row>
    <row r="16" spans="1:20">
      <c r="A16" s="89"/>
      <c r="D16" s="390"/>
      <c r="F16" s="400" t="s">
        <v>266</v>
      </c>
      <c r="G16" s="400" t="s">
        <v>266</v>
      </c>
      <c r="I16" s="400" t="s">
        <v>266</v>
      </c>
      <c r="K16" s="89"/>
      <c r="O16" s="390"/>
      <c r="P16" s="395"/>
      <c r="Q16" s="396"/>
      <c r="R16" s="396"/>
      <c r="S16" s="396"/>
      <c r="T16" s="380"/>
    </row>
    <row r="17" spans="1:19" ht="14">
      <c r="A17" s="9"/>
      <c r="F17" s="390">
        <f>SUM(F14:F15)</f>
        <v>4948.1000000000004</v>
      </c>
      <c r="G17" s="390" t="e">
        <f>SUM(G14:G15)</f>
        <v>#REF!</v>
      </c>
      <c r="H17" s="390"/>
      <c r="I17" s="390" t="e">
        <f>SUM(I14:I15)</f>
        <v>#REF!</v>
      </c>
      <c r="J17" s="390"/>
      <c r="K17" s="89"/>
      <c r="M17" s="390" t="s">
        <v>3</v>
      </c>
      <c r="O17" s="390"/>
      <c r="P17" s="401"/>
      <c r="Q17" s="402"/>
      <c r="R17" s="402"/>
      <c r="S17" s="402"/>
    </row>
    <row r="18" spans="1:19" ht="14">
      <c r="A18" s="9"/>
      <c r="F18" s="390">
        <v>0</v>
      </c>
      <c r="G18" s="390">
        <v>0</v>
      </c>
      <c r="I18" s="390" t="e">
        <f>#REF!</f>
        <v>#REF!</v>
      </c>
      <c r="J18" s="89" t="s">
        <v>305</v>
      </c>
    </row>
    <row r="19" spans="1:19">
      <c r="E19" s="381" t="s">
        <v>306</v>
      </c>
      <c r="F19" s="403">
        <f>F17+F18</f>
        <v>4948.1000000000004</v>
      </c>
      <c r="G19" s="403" t="e">
        <f>G17+G18</f>
        <v>#REF!</v>
      </c>
      <c r="I19" s="400" t="s">
        <v>266</v>
      </c>
      <c r="J19" s="89"/>
    </row>
    <row r="20" spans="1:19">
      <c r="I20" s="390" t="e">
        <f>I17-I18</f>
        <v>#REF!</v>
      </c>
      <c r="J20" s="382" t="s">
        <v>307</v>
      </c>
    </row>
    <row r="21" spans="1:19">
      <c r="K21" s="89"/>
    </row>
    <row r="22" spans="1:19" ht="13">
      <c r="A22" s="26"/>
    </row>
    <row r="24" spans="1:19">
      <c r="B24" s="429"/>
      <c r="C24" s="429"/>
      <c r="D24" s="429"/>
      <c r="E24" s="430"/>
      <c r="F24" s="430" t="s">
        <v>308</v>
      </c>
      <c r="G24" s="431"/>
      <c r="H24" s="431"/>
      <c r="I24" s="430"/>
      <c r="J24" s="429"/>
      <c r="K24" s="404"/>
    </row>
    <row r="25" spans="1:19">
      <c r="B25" s="405"/>
      <c r="C25" s="405"/>
      <c r="D25" s="405"/>
      <c r="E25" s="89"/>
      <c r="F25" s="7" t="s">
        <v>309</v>
      </c>
      <c r="G25" s="11" t="s">
        <v>310</v>
      </c>
      <c r="H25" s="1" t="s">
        <v>3</v>
      </c>
      <c r="I25" s="89"/>
      <c r="J25" s="405"/>
      <c r="K25" s="404"/>
    </row>
    <row r="26" spans="1:19" ht="13">
      <c r="B26" s="406" t="s">
        <v>311</v>
      </c>
      <c r="C26" s="406"/>
      <c r="D26" s="406"/>
      <c r="E26" s="89"/>
      <c r="F26" s="392">
        <f>6595.39+165.35</f>
        <v>6760.7400000000007</v>
      </c>
      <c r="G26" s="390" t="e">
        <f>#REF!</f>
        <v>#REF!</v>
      </c>
      <c r="I26" s="89"/>
      <c r="J26" s="405"/>
      <c r="K26" s="404"/>
    </row>
    <row r="27" spans="1:19">
      <c r="B27" s="405"/>
      <c r="C27" s="405"/>
      <c r="D27" s="405"/>
      <c r="E27" s="89"/>
      <c r="F27" s="89"/>
      <c r="I27" s="89"/>
      <c r="J27" s="405"/>
      <c r="K27" s="404"/>
    </row>
    <row r="28" spans="1:19">
      <c r="B28" s="405"/>
      <c r="C28" s="405"/>
      <c r="D28" s="405"/>
      <c r="E28" s="89"/>
      <c r="F28" s="89"/>
      <c r="G28" s="390" t="e">
        <f>F26-G26</f>
        <v>#REF!</v>
      </c>
      <c r="H28" s="1" t="s">
        <v>312</v>
      </c>
      <c r="I28" s="89"/>
      <c r="J28" s="405"/>
      <c r="K28" s="404"/>
    </row>
    <row r="29" spans="1:19">
      <c r="B29" s="430"/>
      <c r="C29" s="430"/>
      <c r="D29" s="430"/>
      <c r="E29" s="430"/>
      <c r="F29" s="430"/>
      <c r="G29" s="432"/>
      <c r="H29" s="431"/>
      <c r="I29" s="430"/>
      <c r="J29" s="430"/>
    </row>
    <row r="30" spans="1:19">
      <c r="B30" s="89"/>
      <c r="C30" s="89"/>
      <c r="D30" s="89"/>
      <c r="E30" s="89"/>
      <c r="F30" s="89"/>
      <c r="G30" s="31"/>
      <c r="I30" s="89"/>
      <c r="J30" s="89"/>
    </row>
    <row r="31" spans="1:19" ht="14">
      <c r="B31" s="9"/>
      <c r="C31" s="9"/>
      <c r="D31" s="9"/>
      <c r="E31" s="9" t="s">
        <v>3</v>
      </c>
      <c r="F31" s="9"/>
      <c r="G31" s="32"/>
      <c r="H31" s="8"/>
      <c r="I31" s="32"/>
      <c r="J31" s="32"/>
    </row>
    <row r="32" spans="1:19" ht="14">
      <c r="B32" s="33" t="s">
        <v>313</v>
      </c>
      <c r="C32" s="33"/>
      <c r="D32" s="33"/>
      <c r="E32" s="9"/>
      <c r="F32" s="10" t="s">
        <v>314</v>
      </c>
      <c r="G32" s="34" t="e">
        <f>(+'input current'!F79+#REF!)</f>
        <v>#REF!</v>
      </c>
      <c r="H32" s="35">
        <f>104/8</f>
        <v>13</v>
      </c>
      <c r="I32" s="34" t="e">
        <f>G32-H32</f>
        <v>#REF!</v>
      </c>
      <c r="J32" s="34"/>
    </row>
    <row r="33" spans="2:10">
      <c r="B33" s="89"/>
      <c r="C33" s="89"/>
      <c r="D33" s="89"/>
      <c r="E33" s="89"/>
      <c r="F33" s="89" t="s">
        <v>315</v>
      </c>
      <c r="G33" s="407" t="s">
        <v>316</v>
      </c>
      <c r="H33" s="407" t="s">
        <v>317</v>
      </c>
      <c r="I33" s="6"/>
      <c r="J33" s="89"/>
    </row>
    <row r="34" spans="2:10">
      <c r="B34" s="89"/>
      <c r="C34" s="89"/>
      <c r="D34" s="89"/>
      <c r="E34" s="89"/>
      <c r="F34" s="89"/>
      <c r="G34" s="89"/>
      <c r="H34" s="89"/>
      <c r="I34" s="89"/>
      <c r="J34" s="89"/>
    </row>
  </sheetData>
  <phoneticPr fontId="0" type="noConversion"/>
  <printOptions horizontalCentered="1"/>
  <pageMargins left="0.25" right="0.25" top="0.25" bottom="0.57499999999999996" header="0" footer="0"/>
  <pageSetup orientation="portrait" horizontalDpi="4294967293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9"/>
  <sheetViews>
    <sheetView topLeftCell="A60" zoomScale="75" zoomScaleNormal="75" zoomScalePageLayoutView="75" workbookViewId="0">
      <selection activeCell="D16" sqref="D16"/>
    </sheetView>
  </sheetViews>
  <sheetFormatPr defaultColWidth="8.84375" defaultRowHeight="14.5"/>
  <cols>
    <col min="1" max="1" width="46.84375" style="163" customWidth="1"/>
    <col min="2" max="2" width="4" style="163" customWidth="1"/>
    <col min="3" max="3" width="5.07421875" style="163" customWidth="1"/>
    <col min="4" max="7" width="16.4609375" style="163" customWidth="1"/>
    <col min="8" max="8" width="16.69140625" style="111" customWidth="1"/>
    <col min="9" max="9" width="1.69140625" style="111" customWidth="1"/>
    <col min="10" max="10" width="12.53515625" style="163" bestFit="1" customWidth="1"/>
    <col min="11" max="11" width="1.3046875" style="141" customWidth="1"/>
    <col min="12" max="12" width="13.3046875" style="109" bestFit="1" customWidth="1"/>
    <col min="13" max="13" width="8.84375" style="110"/>
    <col min="14" max="16384" width="8.84375" style="111"/>
  </cols>
  <sheetData>
    <row r="1" spans="1:13" ht="19.5" customHeight="1">
      <c r="A1" s="158" t="s">
        <v>0</v>
      </c>
      <c r="B1" s="158"/>
      <c r="C1" s="158"/>
      <c r="D1" s="158"/>
      <c r="E1" s="158"/>
      <c r="F1" s="158"/>
      <c r="G1" s="158"/>
      <c r="H1" s="157"/>
      <c r="I1" s="157"/>
      <c r="J1" s="158"/>
      <c r="K1" s="157"/>
      <c r="L1" s="157"/>
      <c r="M1" s="157"/>
    </row>
    <row r="2" spans="1:13">
      <c r="A2" s="159"/>
      <c r="B2" s="159"/>
      <c r="C2" s="160"/>
      <c r="D2" s="161"/>
      <c r="E2" s="161"/>
      <c r="F2" s="161"/>
      <c r="G2" s="161"/>
      <c r="H2" s="109"/>
      <c r="I2" s="109"/>
      <c r="J2" s="161"/>
      <c r="K2" s="142"/>
    </row>
    <row r="3" spans="1:13" ht="20">
      <c r="A3" s="264" t="s">
        <v>70</v>
      </c>
      <c r="B3" s="264"/>
      <c r="C3" s="264"/>
      <c r="D3" s="264"/>
      <c r="E3" s="264"/>
      <c r="F3" s="264"/>
      <c r="G3" s="264"/>
      <c r="H3" s="334"/>
      <c r="I3" s="334"/>
      <c r="J3" s="264"/>
      <c r="K3" s="334"/>
      <c r="L3" s="334"/>
      <c r="M3" s="334"/>
    </row>
    <row r="4" spans="1:13" ht="17.25" customHeight="1">
      <c r="A4" s="162"/>
      <c r="B4" s="159"/>
      <c r="E4" s="161"/>
      <c r="F4" s="161"/>
      <c r="G4" s="161"/>
      <c r="H4" s="109"/>
      <c r="I4" s="109"/>
      <c r="J4" s="161"/>
      <c r="K4" s="142"/>
    </row>
    <row r="5" spans="1:13" ht="16" thickBot="1">
      <c r="A5" s="164" t="s">
        <v>2</v>
      </c>
      <c r="B5" s="437" t="str">
        <f>'Resultado 1'!B5:E5</f>
        <v xml:space="preserve"> </v>
      </c>
      <c r="C5" s="437"/>
      <c r="D5" s="437"/>
      <c r="E5" s="437"/>
      <c r="F5" s="161"/>
      <c r="G5" s="161"/>
      <c r="H5" s="109"/>
      <c r="I5" s="109"/>
      <c r="J5" s="161"/>
      <c r="K5" s="142"/>
    </row>
    <row r="6" spans="1:13" ht="16" thickBot="1">
      <c r="A6" s="164" t="s">
        <v>4</v>
      </c>
      <c r="B6" s="437" t="str">
        <f>'Resultado 1'!B6:E6</f>
        <v xml:space="preserve"> </v>
      </c>
      <c r="C6" s="437"/>
      <c r="D6" s="437"/>
      <c r="E6" s="437"/>
      <c r="F6" s="161"/>
      <c r="G6" s="161"/>
      <c r="H6" s="109"/>
      <c r="I6" s="109"/>
      <c r="J6" s="161"/>
      <c r="K6" s="142"/>
    </row>
    <row r="7" spans="1:13" ht="16" thickBot="1">
      <c r="A7" s="164" t="s">
        <v>5</v>
      </c>
      <c r="B7" s="437" t="str">
        <f>'Resultado 1'!B7:E7</f>
        <v xml:space="preserve"> </v>
      </c>
      <c r="C7" s="437"/>
      <c r="D7" s="437"/>
      <c r="E7" s="437"/>
      <c r="F7" s="161"/>
      <c r="G7" s="161"/>
      <c r="H7" s="109"/>
      <c r="I7" s="109"/>
      <c r="J7" s="161"/>
      <c r="K7" s="142"/>
    </row>
    <row r="8" spans="1:13" ht="16" thickBot="1">
      <c r="A8" s="164" t="s">
        <v>6</v>
      </c>
      <c r="B8" s="437" t="str">
        <f>'Resultado 1'!B8:E8</f>
        <v xml:space="preserve"> </v>
      </c>
      <c r="C8" s="437"/>
      <c r="D8" s="437"/>
      <c r="E8" s="437"/>
      <c r="F8" s="161"/>
      <c r="G8" s="161"/>
      <c r="H8" s="109"/>
      <c r="I8" s="109"/>
      <c r="J8" s="161"/>
      <c r="K8" s="142"/>
    </row>
    <row r="9" spans="1:13" ht="16" thickBot="1">
      <c r="A9" s="164" t="s">
        <v>7</v>
      </c>
      <c r="B9" s="437" t="str">
        <f>'Resultado 1'!B9:E9</f>
        <v xml:space="preserve"> </v>
      </c>
      <c r="C9" s="437"/>
      <c r="D9" s="437"/>
      <c r="E9" s="437"/>
      <c r="F9" s="161"/>
      <c r="G9" s="161"/>
      <c r="H9" s="109"/>
      <c r="I9" s="109"/>
      <c r="J9" s="161"/>
      <c r="K9" s="142"/>
    </row>
    <row r="10" spans="1:13">
      <c r="A10" s="159"/>
      <c r="B10" s="159"/>
      <c r="E10" s="161"/>
      <c r="F10" s="161"/>
      <c r="G10" s="161"/>
      <c r="H10" s="193" t="s">
        <v>8</v>
      </c>
      <c r="I10" s="113"/>
      <c r="J10" s="165" t="s">
        <v>9</v>
      </c>
      <c r="K10" s="114"/>
      <c r="L10" s="193" t="s">
        <v>10</v>
      </c>
    </row>
    <row r="11" spans="1:13">
      <c r="A11" s="165" t="s">
        <v>11</v>
      </c>
      <c r="B11" s="165" t="s">
        <v>12</v>
      </c>
      <c r="C11" s="165" t="s">
        <v>13</v>
      </c>
      <c r="D11" s="166" t="s">
        <v>14</v>
      </c>
      <c r="E11" s="166" t="s">
        <v>15</v>
      </c>
      <c r="F11" s="166" t="s">
        <v>16</v>
      </c>
      <c r="G11" s="166" t="s">
        <v>17</v>
      </c>
      <c r="H11" s="193" t="s">
        <v>18</v>
      </c>
      <c r="I11" s="113"/>
      <c r="J11" s="165" t="s">
        <v>19</v>
      </c>
      <c r="K11" s="114"/>
      <c r="L11" s="193" t="s">
        <v>20</v>
      </c>
      <c r="M11" s="110" t="s">
        <v>21</v>
      </c>
    </row>
    <row r="12" spans="1:13">
      <c r="A12" s="167" t="s">
        <v>22</v>
      </c>
      <c r="B12" s="168"/>
      <c r="C12" s="169"/>
      <c r="D12" s="170"/>
      <c r="E12" s="170"/>
      <c r="F12" s="170"/>
      <c r="G12" s="170"/>
      <c r="H12" s="113"/>
      <c r="I12" s="113"/>
      <c r="J12" s="191"/>
      <c r="K12" s="116"/>
    </row>
    <row r="13" spans="1:13">
      <c r="A13" s="171"/>
      <c r="B13" s="171"/>
      <c r="C13" s="169"/>
      <c r="D13" s="170"/>
      <c r="E13" s="170"/>
      <c r="F13" s="170"/>
      <c r="G13" s="170"/>
      <c r="H13" s="113"/>
      <c r="I13" s="113"/>
      <c r="J13" s="191"/>
      <c r="K13" s="116"/>
    </row>
    <row r="14" spans="1:13" ht="15.75" customHeight="1">
      <c r="A14" s="118" t="s">
        <v>23</v>
      </c>
      <c r="B14" s="118"/>
      <c r="C14" s="169"/>
      <c r="D14" s="170"/>
      <c r="E14" s="170"/>
      <c r="F14" s="170"/>
      <c r="G14" s="170"/>
      <c r="H14" s="113"/>
      <c r="I14" s="113"/>
      <c r="J14" s="191"/>
      <c r="K14" s="116"/>
    </row>
    <row r="15" spans="1:13">
      <c r="A15" s="119" t="s">
        <v>24</v>
      </c>
      <c r="B15" s="119"/>
      <c r="C15" s="169"/>
      <c r="D15" s="172">
        <v>0</v>
      </c>
      <c r="E15" s="172">
        <v>0</v>
      </c>
      <c r="F15" s="172">
        <v>0</v>
      </c>
      <c r="G15" s="172">
        <v>0</v>
      </c>
      <c r="H15" s="120">
        <f>SUM(D15:G15)</f>
        <v>0</v>
      </c>
      <c r="I15" s="121"/>
      <c r="J15" s="172">
        <v>0</v>
      </c>
      <c r="K15" s="122"/>
      <c r="L15" s="120">
        <f>+H15+J15</f>
        <v>0</v>
      </c>
      <c r="M15" s="123">
        <f>D15+E15+F15+J15+G15-L15</f>
        <v>0</v>
      </c>
    </row>
    <row r="16" spans="1:13">
      <c r="A16" s="119" t="s">
        <v>25</v>
      </c>
      <c r="B16" s="124"/>
      <c r="C16" s="169"/>
      <c r="D16" s="172">
        <v>0</v>
      </c>
      <c r="E16" s="172">
        <v>0</v>
      </c>
      <c r="F16" s="172">
        <v>0</v>
      </c>
      <c r="G16" s="172">
        <v>0</v>
      </c>
      <c r="H16" s="120">
        <f>SUM(D16:G16)</f>
        <v>0</v>
      </c>
      <c r="I16" s="125"/>
      <c r="J16" s="172">
        <v>0</v>
      </c>
      <c r="K16" s="122"/>
      <c r="L16" s="120">
        <f>+H16+J16</f>
        <v>0</v>
      </c>
      <c r="M16" s="123">
        <f t="shared" ref="M16:M17" si="0">D16+E16+F16+J16+G16-L16</f>
        <v>0</v>
      </c>
    </row>
    <row r="17" spans="1:13">
      <c r="A17" s="119" t="s">
        <v>26</v>
      </c>
      <c r="B17" s="124"/>
      <c r="C17" s="169"/>
      <c r="D17" s="172">
        <v>0</v>
      </c>
      <c r="E17" s="172">
        <v>0</v>
      </c>
      <c r="F17" s="172">
        <v>0</v>
      </c>
      <c r="G17" s="172">
        <v>0</v>
      </c>
      <c r="H17" s="120">
        <f>SUM(D17:G17)</f>
        <v>0</v>
      </c>
      <c r="I17" s="125"/>
      <c r="J17" s="172">
        <v>0</v>
      </c>
      <c r="K17" s="122"/>
      <c r="L17" s="120">
        <f>+H17+J17</f>
        <v>0</v>
      </c>
      <c r="M17" s="123">
        <f t="shared" si="0"/>
        <v>0</v>
      </c>
    </row>
    <row r="18" spans="1:13">
      <c r="A18" s="135" t="s">
        <v>27</v>
      </c>
      <c r="B18" s="173"/>
      <c r="C18" s="169"/>
      <c r="D18" s="136">
        <f>SUM(D15:D17)</f>
        <v>0</v>
      </c>
      <c r="E18" s="136">
        <f t="shared" ref="E18:G18" si="1">SUM(E15:E17)</f>
        <v>0</v>
      </c>
      <c r="F18" s="136">
        <f t="shared" si="1"/>
        <v>0</v>
      </c>
      <c r="G18" s="136">
        <f t="shared" si="1"/>
        <v>0</v>
      </c>
      <c r="H18" s="136">
        <f>SUM(H15:H17)</f>
        <v>0</v>
      </c>
      <c r="I18" s="143">
        <f t="shared" ref="I18:M18" si="2">SUM(I15:I17)</f>
        <v>0</v>
      </c>
      <c r="J18" s="143">
        <f>SUM(J15:J17)</f>
        <v>0</v>
      </c>
      <c r="K18" s="143">
        <f t="shared" si="2"/>
        <v>0</v>
      </c>
      <c r="L18" s="143">
        <f>SUM(L15:L17)</f>
        <v>0</v>
      </c>
      <c r="M18" s="144">
        <f t="shared" si="2"/>
        <v>0</v>
      </c>
    </row>
    <row r="19" spans="1:13">
      <c r="A19" s="174"/>
      <c r="B19" s="174"/>
      <c r="C19" s="175"/>
      <c r="D19" s="177"/>
      <c r="E19" s="177"/>
      <c r="F19" s="177"/>
      <c r="G19" s="177"/>
      <c r="H19" s="125"/>
      <c r="I19" s="125"/>
      <c r="J19" s="177"/>
      <c r="K19" s="122"/>
      <c r="L19" s="120"/>
    </row>
    <row r="20" spans="1:13">
      <c r="A20" s="145" t="s">
        <v>28</v>
      </c>
      <c r="B20" s="130"/>
      <c r="C20" s="178"/>
      <c r="D20" s="179"/>
      <c r="E20" s="179"/>
      <c r="F20" s="179"/>
      <c r="G20" s="179"/>
      <c r="H20" s="131"/>
      <c r="I20" s="131"/>
      <c r="J20" s="179"/>
      <c r="K20" s="132"/>
      <c r="L20" s="120"/>
    </row>
    <row r="21" spans="1:13">
      <c r="A21" s="124"/>
      <c r="B21" s="124"/>
      <c r="C21" s="178"/>
      <c r="D21" s="179"/>
      <c r="E21" s="179"/>
      <c r="F21" s="179"/>
      <c r="G21" s="179"/>
      <c r="H21" s="131"/>
      <c r="I21" s="131"/>
      <c r="J21" s="179"/>
      <c r="K21" s="132"/>
      <c r="L21" s="120"/>
    </row>
    <row r="22" spans="1:13">
      <c r="A22" s="118" t="s">
        <v>29</v>
      </c>
      <c r="B22" s="118"/>
      <c r="C22" s="178"/>
      <c r="D22" s="179"/>
      <c r="E22" s="179"/>
      <c r="F22" s="179"/>
      <c r="G22" s="179"/>
      <c r="H22" s="131"/>
      <c r="I22" s="131"/>
      <c r="J22" s="179"/>
      <c r="K22" s="132"/>
      <c r="L22" s="120"/>
    </row>
    <row r="23" spans="1:13">
      <c r="A23" s="119" t="s">
        <v>30</v>
      </c>
      <c r="B23" s="124"/>
      <c r="C23" s="178"/>
      <c r="D23" s="172">
        <v>0</v>
      </c>
      <c r="E23" s="172"/>
      <c r="F23" s="172"/>
      <c r="G23" s="172">
        <v>0</v>
      </c>
      <c r="H23" s="120">
        <f t="shared" ref="H23:H26" si="3">SUM(D23:G23)</f>
        <v>0</v>
      </c>
      <c r="I23" s="121"/>
      <c r="J23" s="172"/>
      <c r="K23" s="122"/>
      <c r="L23" s="120">
        <f t="shared" ref="L23:L26" si="4">+H23+J23</f>
        <v>0</v>
      </c>
      <c r="M23" s="123">
        <f t="shared" ref="M23:M26" si="5">D23+E23+F23+J23+G23-L23</f>
        <v>0</v>
      </c>
    </row>
    <row r="24" spans="1:13">
      <c r="A24" s="119"/>
      <c r="B24" s="180"/>
      <c r="C24" s="178"/>
      <c r="D24" s="172">
        <v>0</v>
      </c>
      <c r="E24" s="172">
        <v>0</v>
      </c>
      <c r="F24" s="172">
        <v>0</v>
      </c>
      <c r="G24" s="172">
        <v>0</v>
      </c>
      <c r="H24" s="120">
        <f t="shared" si="3"/>
        <v>0</v>
      </c>
      <c r="I24" s="121"/>
      <c r="J24" s="172">
        <v>0</v>
      </c>
      <c r="K24" s="122"/>
      <c r="L24" s="120">
        <f t="shared" si="4"/>
        <v>0</v>
      </c>
      <c r="M24" s="123">
        <f t="shared" si="5"/>
        <v>0</v>
      </c>
    </row>
    <row r="25" spans="1:13">
      <c r="A25" s="119" t="s">
        <v>31</v>
      </c>
      <c r="B25" s="124"/>
      <c r="C25" s="178"/>
      <c r="D25" s="172">
        <v>0</v>
      </c>
      <c r="E25" s="172">
        <v>0</v>
      </c>
      <c r="F25" s="172">
        <v>0</v>
      </c>
      <c r="G25" s="172">
        <v>0</v>
      </c>
      <c r="H25" s="120">
        <f t="shared" si="3"/>
        <v>0</v>
      </c>
      <c r="I25" s="121"/>
      <c r="J25" s="172">
        <v>0</v>
      </c>
      <c r="K25" s="122"/>
      <c r="L25" s="120">
        <f t="shared" si="4"/>
        <v>0</v>
      </c>
      <c r="M25" s="123">
        <f t="shared" si="5"/>
        <v>0</v>
      </c>
    </row>
    <row r="26" spans="1:13">
      <c r="A26" s="119" t="s">
        <v>32</v>
      </c>
      <c r="B26" s="119"/>
      <c r="C26" s="178"/>
      <c r="D26" s="172">
        <v>0</v>
      </c>
      <c r="E26" s="172">
        <v>0</v>
      </c>
      <c r="F26" s="172">
        <v>0</v>
      </c>
      <c r="G26" s="172">
        <v>0</v>
      </c>
      <c r="H26" s="120">
        <f t="shared" si="3"/>
        <v>0</v>
      </c>
      <c r="I26" s="121"/>
      <c r="J26" s="172">
        <v>0</v>
      </c>
      <c r="K26" s="122"/>
      <c r="L26" s="120">
        <f t="shared" si="4"/>
        <v>0</v>
      </c>
      <c r="M26" s="123">
        <f t="shared" si="5"/>
        <v>0</v>
      </c>
    </row>
    <row r="27" spans="1:13" ht="14">
      <c r="A27" s="135" t="s">
        <v>33</v>
      </c>
      <c r="B27" s="135"/>
      <c r="C27" s="175"/>
      <c r="D27" s="136">
        <f t="shared" ref="D27:M27" si="6">SUM(D23:D26)</f>
        <v>0</v>
      </c>
      <c r="E27" s="136">
        <f t="shared" si="6"/>
        <v>0</v>
      </c>
      <c r="F27" s="136">
        <f t="shared" si="6"/>
        <v>0</v>
      </c>
      <c r="G27" s="136">
        <f t="shared" si="6"/>
        <v>0</v>
      </c>
      <c r="H27" s="136">
        <f t="shared" si="6"/>
        <v>0</v>
      </c>
      <c r="I27" s="136">
        <f t="shared" si="6"/>
        <v>0</v>
      </c>
      <c r="J27" s="136">
        <f t="shared" si="6"/>
        <v>0</v>
      </c>
      <c r="K27" s="136">
        <f t="shared" si="6"/>
        <v>0</v>
      </c>
      <c r="L27" s="136">
        <f t="shared" si="6"/>
        <v>0</v>
      </c>
      <c r="M27" s="136">
        <f t="shared" si="6"/>
        <v>0</v>
      </c>
    </row>
    <row r="28" spans="1:13">
      <c r="A28" s="174"/>
      <c r="B28" s="174"/>
      <c r="C28" s="175"/>
      <c r="D28" s="177"/>
      <c r="E28" s="177"/>
      <c r="F28" s="177"/>
      <c r="G28" s="177"/>
      <c r="H28" s="125"/>
      <c r="I28" s="125"/>
      <c r="J28" s="177"/>
      <c r="K28" s="122"/>
      <c r="L28" s="120"/>
    </row>
    <row r="29" spans="1:13">
      <c r="A29" s="145" t="s">
        <v>34</v>
      </c>
      <c r="B29" s="130"/>
      <c r="C29" s="175"/>
      <c r="D29" s="177"/>
      <c r="E29" s="177"/>
      <c r="F29" s="177"/>
      <c r="G29" s="177"/>
      <c r="H29" s="125"/>
      <c r="I29" s="125"/>
      <c r="J29" s="177"/>
      <c r="K29" s="122"/>
      <c r="L29" s="120"/>
    </row>
    <row r="30" spans="1:13">
      <c r="A30" s="137"/>
      <c r="B30" s="118"/>
      <c r="C30" s="175"/>
      <c r="D30" s="177"/>
      <c r="E30" s="177"/>
      <c r="F30" s="177"/>
      <c r="G30" s="177"/>
      <c r="H30" s="125"/>
      <c r="I30" s="125"/>
      <c r="J30" s="177"/>
      <c r="K30" s="122"/>
      <c r="L30" s="120"/>
    </row>
    <row r="31" spans="1:13">
      <c r="A31" s="119" t="s">
        <v>35</v>
      </c>
      <c r="B31" s="119"/>
      <c r="C31" s="178"/>
      <c r="D31" s="172">
        <v>0</v>
      </c>
      <c r="E31" s="172">
        <v>0</v>
      </c>
      <c r="F31" s="172">
        <v>0</v>
      </c>
      <c r="G31" s="172">
        <v>0</v>
      </c>
      <c r="H31" s="120">
        <f t="shared" ref="H31" si="7">SUM(D31:G31)</f>
        <v>0</v>
      </c>
      <c r="I31" s="121"/>
      <c r="J31" s="172">
        <v>0</v>
      </c>
      <c r="K31" s="122"/>
      <c r="L31" s="120">
        <f t="shared" ref="L31" si="8">+H31+J31</f>
        <v>0</v>
      </c>
      <c r="M31" s="123">
        <f t="shared" ref="M31" si="9">D31+E31+F31+J31+G31-L31</f>
        <v>0</v>
      </c>
    </row>
    <row r="32" spans="1:13" ht="14">
      <c r="A32" s="135" t="s">
        <v>36</v>
      </c>
      <c r="B32" s="119"/>
      <c r="C32" s="175"/>
      <c r="D32" s="136">
        <f>SUM(D31:D31)</f>
        <v>0</v>
      </c>
      <c r="E32" s="136">
        <f>SUM(E31:E31)</f>
        <v>0</v>
      </c>
      <c r="F32" s="136">
        <f>SUM(F31:F31)</f>
        <v>0</v>
      </c>
      <c r="G32" s="136">
        <f>SUM(G31:G31)</f>
        <v>0</v>
      </c>
      <c r="H32" s="136">
        <f>SUM(H31:H31)</f>
        <v>0</v>
      </c>
      <c r="I32" s="136">
        <f t="shared" ref="I32:M32" si="10">SUM(I31:I31)</f>
        <v>0</v>
      </c>
      <c r="J32" s="136">
        <f>SUM(J31:J31)</f>
        <v>0</v>
      </c>
      <c r="K32" s="136">
        <f t="shared" si="10"/>
        <v>0</v>
      </c>
      <c r="L32" s="136">
        <f>SUM(L31:L31)</f>
        <v>0</v>
      </c>
      <c r="M32" s="136">
        <f t="shared" si="10"/>
        <v>0</v>
      </c>
    </row>
    <row r="33" spans="1:19" ht="14">
      <c r="A33" s="135"/>
      <c r="B33" s="119"/>
      <c r="C33" s="175"/>
      <c r="D33" s="182"/>
      <c r="E33" s="182"/>
      <c r="F33" s="182"/>
      <c r="G33" s="182"/>
      <c r="H33" s="129"/>
      <c r="I33" s="129"/>
      <c r="J33" s="182"/>
      <c r="K33" s="129"/>
      <c r="L33" s="129"/>
      <c r="M33" s="129"/>
    </row>
    <row r="34" spans="1:19">
      <c r="A34" s="145" t="s">
        <v>37</v>
      </c>
      <c r="B34" s="118"/>
      <c r="C34" s="175"/>
      <c r="D34" s="177"/>
      <c r="E34" s="177"/>
      <c r="F34" s="177"/>
      <c r="G34" s="177"/>
      <c r="H34" s="125"/>
      <c r="I34" s="125"/>
      <c r="J34" s="177"/>
      <c r="K34" s="122"/>
      <c r="L34" s="120"/>
    </row>
    <row r="35" spans="1:19">
      <c r="A35" s="178" t="s">
        <v>38</v>
      </c>
      <c r="B35" s="119"/>
      <c r="C35" s="178"/>
      <c r="D35" s="172">
        <v>0</v>
      </c>
      <c r="E35" s="172">
        <v>0</v>
      </c>
      <c r="F35" s="172">
        <v>0</v>
      </c>
      <c r="G35" s="172">
        <v>0</v>
      </c>
      <c r="H35" s="120">
        <f t="shared" ref="H35:H38" si="11">SUM(D35:G35)</f>
        <v>0</v>
      </c>
      <c r="I35" s="121"/>
      <c r="J35" s="172">
        <v>0</v>
      </c>
      <c r="K35" s="122"/>
      <c r="L35" s="120">
        <f t="shared" ref="L35:L38" si="12">+H35+J35</f>
        <v>0</v>
      </c>
      <c r="M35" s="123">
        <f t="shared" ref="M35:M38" si="13">D35+E35+F35+J35+G35-L35</f>
        <v>0</v>
      </c>
    </row>
    <row r="36" spans="1:19">
      <c r="A36" s="119" t="s">
        <v>39</v>
      </c>
      <c r="B36" s="119"/>
      <c r="C36" s="178"/>
      <c r="D36" s="172">
        <v>0</v>
      </c>
      <c r="E36" s="172">
        <v>0</v>
      </c>
      <c r="F36" s="172">
        <v>0</v>
      </c>
      <c r="G36" s="172">
        <v>0</v>
      </c>
      <c r="H36" s="120">
        <f t="shared" si="11"/>
        <v>0</v>
      </c>
      <c r="I36" s="121"/>
      <c r="J36" s="172">
        <v>0</v>
      </c>
      <c r="K36" s="122"/>
      <c r="L36" s="120">
        <f t="shared" si="12"/>
        <v>0</v>
      </c>
      <c r="M36" s="123">
        <f t="shared" si="13"/>
        <v>0</v>
      </c>
    </row>
    <row r="37" spans="1:19">
      <c r="A37" s="119" t="s">
        <v>40</v>
      </c>
      <c r="B37" s="124"/>
      <c r="C37" s="175"/>
      <c r="D37" s="172">
        <v>0</v>
      </c>
      <c r="E37" s="172">
        <v>0</v>
      </c>
      <c r="F37" s="172">
        <v>0</v>
      </c>
      <c r="G37" s="172">
        <v>0</v>
      </c>
      <c r="H37" s="120">
        <f t="shared" si="11"/>
        <v>0</v>
      </c>
      <c r="I37" s="121"/>
      <c r="J37" s="172">
        <v>0</v>
      </c>
      <c r="K37" s="122"/>
      <c r="L37" s="120">
        <f t="shared" si="12"/>
        <v>0</v>
      </c>
      <c r="M37" s="123">
        <f t="shared" si="13"/>
        <v>0</v>
      </c>
    </row>
    <row r="38" spans="1:19">
      <c r="A38" s="119" t="s">
        <v>41</v>
      </c>
      <c r="B38" s="118"/>
      <c r="C38" s="175"/>
      <c r="D38" s="172">
        <v>0</v>
      </c>
      <c r="E38" s="172">
        <v>0</v>
      </c>
      <c r="F38" s="172">
        <v>0</v>
      </c>
      <c r="G38" s="172">
        <v>0</v>
      </c>
      <c r="H38" s="120">
        <f t="shared" si="11"/>
        <v>0</v>
      </c>
      <c r="I38" s="121"/>
      <c r="J38" s="172">
        <v>0</v>
      </c>
      <c r="K38" s="122"/>
      <c r="L38" s="120">
        <f t="shared" si="12"/>
        <v>0</v>
      </c>
      <c r="M38" s="123">
        <f t="shared" si="13"/>
        <v>0</v>
      </c>
    </row>
    <row r="39" spans="1:19" ht="14">
      <c r="A39" s="135" t="s">
        <v>42</v>
      </c>
      <c r="B39" s="119"/>
      <c r="C39" s="175"/>
      <c r="D39" s="136">
        <f>SUM(D35:D38)</f>
        <v>0</v>
      </c>
      <c r="E39" s="136">
        <f t="shared" ref="E39:H39" si="14">SUM(E35:E38)</f>
        <v>0</v>
      </c>
      <c r="F39" s="136">
        <f t="shared" si="14"/>
        <v>0</v>
      </c>
      <c r="G39" s="136">
        <f t="shared" si="14"/>
        <v>0</v>
      </c>
      <c r="H39" s="136">
        <f t="shared" si="14"/>
        <v>0</v>
      </c>
      <c r="I39" s="136">
        <f t="shared" ref="I39" si="15">SUM(I36:I38)</f>
        <v>0</v>
      </c>
      <c r="J39" s="136">
        <f t="shared" ref="J39:M39" si="16">SUM(J35:J38)</f>
        <v>0</v>
      </c>
      <c r="K39" s="136">
        <f t="shared" si="16"/>
        <v>0</v>
      </c>
      <c r="L39" s="136">
        <f t="shared" si="16"/>
        <v>0</v>
      </c>
      <c r="M39" s="136">
        <f t="shared" si="16"/>
        <v>0</v>
      </c>
    </row>
    <row r="40" spans="1:19" ht="14">
      <c r="A40" s="174"/>
      <c r="B40" s="174"/>
      <c r="C40" s="175"/>
      <c r="D40" s="175"/>
      <c r="E40" s="175"/>
      <c r="F40" s="175"/>
      <c r="G40" s="175"/>
      <c r="H40" s="128"/>
      <c r="I40" s="128"/>
      <c r="J40" s="175"/>
      <c r="K40" s="128"/>
      <c r="L40" s="128"/>
      <c r="M40" s="128"/>
      <c r="N40" s="128"/>
      <c r="O40" s="128"/>
      <c r="P40" s="128"/>
      <c r="Q40" s="128"/>
      <c r="R40" s="128"/>
      <c r="S40" s="128"/>
    </row>
    <row r="41" spans="1:19">
      <c r="A41" s="145" t="s">
        <v>43</v>
      </c>
      <c r="B41" s="130"/>
      <c r="C41" s="175"/>
      <c r="D41" s="177"/>
      <c r="E41" s="177"/>
      <c r="F41" s="177"/>
      <c r="G41" s="177"/>
      <c r="H41" s="125"/>
      <c r="I41" s="125"/>
      <c r="J41" s="177"/>
      <c r="K41" s="122"/>
      <c r="L41" s="120"/>
    </row>
    <row r="42" spans="1:19">
      <c r="A42" s="119"/>
      <c r="B42" s="119"/>
      <c r="C42" s="175"/>
      <c r="D42" s="177"/>
      <c r="E42" s="177"/>
      <c r="F42" s="177"/>
      <c r="G42" s="177"/>
      <c r="H42" s="125"/>
      <c r="I42" s="125"/>
      <c r="J42" s="177"/>
      <c r="K42" s="122"/>
      <c r="L42" s="120"/>
    </row>
    <row r="43" spans="1:19">
      <c r="A43" s="119" t="s">
        <v>44</v>
      </c>
      <c r="B43" s="119"/>
      <c r="C43" s="178"/>
      <c r="D43" s="172">
        <v>0</v>
      </c>
      <c r="E43" s="172">
        <v>0</v>
      </c>
      <c r="F43" s="172">
        <v>0</v>
      </c>
      <c r="G43" s="172">
        <v>0</v>
      </c>
      <c r="H43" s="120">
        <f t="shared" ref="H43:H45" si="17">SUM(D43:G43)</f>
        <v>0</v>
      </c>
      <c r="I43" s="121"/>
      <c r="J43" s="172">
        <v>0</v>
      </c>
      <c r="K43" s="122"/>
      <c r="L43" s="120">
        <f t="shared" ref="L43:L45" si="18">+H43+J43</f>
        <v>0</v>
      </c>
      <c r="M43" s="123">
        <f t="shared" ref="M43:M45" si="19">D43+E43+F43+J43+G43-L43</f>
        <v>0</v>
      </c>
    </row>
    <row r="44" spans="1:19">
      <c r="A44" s="119" t="s">
        <v>45</v>
      </c>
      <c r="B44" s="119"/>
      <c r="C44" s="178"/>
      <c r="D44" s="172">
        <v>0</v>
      </c>
      <c r="E44" s="172">
        <v>0</v>
      </c>
      <c r="F44" s="172">
        <v>0</v>
      </c>
      <c r="G44" s="172">
        <v>0</v>
      </c>
      <c r="H44" s="120">
        <f t="shared" si="17"/>
        <v>0</v>
      </c>
      <c r="I44" s="121"/>
      <c r="J44" s="172">
        <v>0</v>
      </c>
      <c r="K44" s="122"/>
      <c r="L44" s="120">
        <f t="shared" si="18"/>
        <v>0</v>
      </c>
      <c r="M44" s="123">
        <f t="shared" si="19"/>
        <v>0</v>
      </c>
    </row>
    <row r="45" spans="1:19">
      <c r="A45" s="119" t="s">
        <v>46</v>
      </c>
      <c r="B45" s="119"/>
      <c r="C45" s="178"/>
      <c r="D45" s="172">
        <v>0</v>
      </c>
      <c r="E45" s="172">
        <v>0</v>
      </c>
      <c r="F45" s="172">
        <v>0</v>
      </c>
      <c r="G45" s="172">
        <v>0</v>
      </c>
      <c r="H45" s="120">
        <f t="shared" si="17"/>
        <v>0</v>
      </c>
      <c r="I45" s="121"/>
      <c r="J45" s="172">
        <v>0</v>
      </c>
      <c r="K45" s="122"/>
      <c r="L45" s="120">
        <f t="shared" si="18"/>
        <v>0</v>
      </c>
      <c r="M45" s="123">
        <f t="shared" si="19"/>
        <v>0</v>
      </c>
    </row>
    <row r="46" spans="1:19" ht="14">
      <c r="A46" s="135" t="s">
        <v>47</v>
      </c>
      <c r="B46" s="135"/>
      <c r="C46" s="175"/>
      <c r="D46" s="136">
        <f t="shared" ref="D46:M46" si="20">SUM(D43:D45)</f>
        <v>0</v>
      </c>
      <c r="E46" s="136">
        <f t="shared" si="20"/>
        <v>0</v>
      </c>
      <c r="F46" s="136">
        <f t="shared" si="20"/>
        <v>0</v>
      </c>
      <c r="G46" s="136">
        <f t="shared" si="20"/>
        <v>0</v>
      </c>
      <c r="H46" s="136">
        <f t="shared" si="20"/>
        <v>0</v>
      </c>
      <c r="I46" s="136">
        <f t="shared" si="20"/>
        <v>0</v>
      </c>
      <c r="J46" s="136">
        <f t="shared" si="20"/>
        <v>0</v>
      </c>
      <c r="K46" s="136">
        <f t="shared" si="20"/>
        <v>0</v>
      </c>
      <c r="L46" s="136">
        <f t="shared" si="20"/>
        <v>0</v>
      </c>
      <c r="M46" s="136">
        <f t="shared" si="20"/>
        <v>0</v>
      </c>
    </row>
    <row r="47" spans="1:19">
      <c r="A47" s="174"/>
      <c r="B47" s="174"/>
      <c r="C47" s="175"/>
      <c r="D47" s="177"/>
      <c r="E47" s="177"/>
      <c r="F47" s="177"/>
      <c r="G47" s="177"/>
      <c r="H47" s="125"/>
      <c r="I47" s="125"/>
      <c r="J47" s="177"/>
      <c r="K47" s="122"/>
      <c r="L47" s="120"/>
    </row>
    <row r="48" spans="1:19">
      <c r="A48" s="183" t="s">
        <v>48</v>
      </c>
      <c r="B48" s="184"/>
      <c r="C48" s="175"/>
      <c r="D48" s="177"/>
      <c r="E48" s="177"/>
      <c r="F48" s="177"/>
      <c r="G48" s="177"/>
      <c r="H48" s="125"/>
      <c r="I48" s="125"/>
      <c r="J48" s="177"/>
      <c r="K48" s="122"/>
      <c r="L48" s="120"/>
    </row>
    <row r="49" spans="1:13">
      <c r="A49" s="118"/>
      <c r="B49" s="118"/>
      <c r="C49" s="175"/>
      <c r="D49" s="177"/>
      <c r="E49" s="177"/>
      <c r="F49" s="177"/>
      <c r="G49" s="177"/>
      <c r="H49" s="125"/>
      <c r="I49" s="125"/>
      <c r="J49" s="177"/>
      <c r="K49" s="122"/>
      <c r="L49" s="120"/>
    </row>
    <row r="50" spans="1:13">
      <c r="A50" s="119" t="s">
        <v>49</v>
      </c>
      <c r="B50" s="119"/>
      <c r="C50" s="178"/>
      <c r="D50" s="172">
        <v>0</v>
      </c>
      <c r="E50" s="172"/>
      <c r="F50" s="172">
        <v>0</v>
      </c>
      <c r="G50" s="172">
        <v>0</v>
      </c>
      <c r="H50" s="120">
        <f t="shared" ref="H50:H51" si="21">SUM(D50:G50)</f>
        <v>0</v>
      </c>
      <c r="I50" s="121"/>
      <c r="J50" s="172">
        <v>0</v>
      </c>
      <c r="K50" s="122"/>
      <c r="L50" s="120">
        <f t="shared" ref="L50:L52" si="22">+H50+J50</f>
        <v>0</v>
      </c>
      <c r="M50" s="123">
        <f t="shared" ref="M50:M52" si="23">D50+E50+F50+J50+G50-L50</f>
        <v>0</v>
      </c>
    </row>
    <row r="51" spans="1:13">
      <c r="A51" s="119" t="s">
        <v>50</v>
      </c>
      <c r="B51" s="119"/>
      <c r="C51" s="178"/>
      <c r="D51" s="172">
        <v>0</v>
      </c>
      <c r="E51" s="172"/>
      <c r="F51" s="172">
        <v>0</v>
      </c>
      <c r="G51" s="172">
        <v>0</v>
      </c>
      <c r="H51" s="120">
        <f t="shared" si="21"/>
        <v>0</v>
      </c>
      <c r="I51" s="121"/>
      <c r="J51" s="172">
        <v>0</v>
      </c>
      <c r="K51" s="122"/>
      <c r="L51" s="120">
        <f t="shared" si="22"/>
        <v>0</v>
      </c>
      <c r="M51" s="123">
        <f t="shared" si="23"/>
        <v>0</v>
      </c>
    </row>
    <row r="52" spans="1:13">
      <c r="A52" s="119" t="s">
        <v>51</v>
      </c>
      <c r="B52" s="119"/>
      <c r="C52" s="178"/>
      <c r="D52" s="172">
        <v>0</v>
      </c>
      <c r="E52" s="172"/>
      <c r="F52" s="172">
        <v>0</v>
      </c>
      <c r="G52" s="172">
        <v>0</v>
      </c>
      <c r="H52" s="120">
        <f t="shared" ref="H52" si="24">SUM(D52:G52)</f>
        <v>0</v>
      </c>
      <c r="I52" s="121"/>
      <c r="J52" s="172">
        <v>0</v>
      </c>
      <c r="K52" s="122"/>
      <c r="L52" s="120">
        <f t="shared" si="22"/>
        <v>0</v>
      </c>
      <c r="M52" s="123">
        <f t="shared" si="23"/>
        <v>0</v>
      </c>
    </row>
    <row r="53" spans="1:13" ht="14">
      <c r="A53" s="185" t="s">
        <v>52</v>
      </c>
      <c r="B53" s="185"/>
      <c r="C53" s="175"/>
      <c r="D53" s="136">
        <f>D50+D51+D52</f>
        <v>0</v>
      </c>
      <c r="E53" s="136">
        <f t="shared" ref="E53:M53" si="25">SUM(E50:E52)</f>
        <v>0</v>
      </c>
      <c r="F53" s="136">
        <f t="shared" si="25"/>
        <v>0</v>
      </c>
      <c r="G53" s="136">
        <f t="shared" si="25"/>
        <v>0</v>
      </c>
      <c r="H53" s="136">
        <f t="shared" si="25"/>
        <v>0</v>
      </c>
      <c r="I53" s="136">
        <f t="shared" si="25"/>
        <v>0</v>
      </c>
      <c r="J53" s="136">
        <f t="shared" si="25"/>
        <v>0</v>
      </c>
      <c r="K53" s="136">
        <f t="shared" si="25"/>
        <v>0</v>
      </c>
      <c r="L53" s="136">
        <f>SUM(L50:L52)</f>
        <v>0</v>
      </c>
      <c r="M53" s="136">
        <f t="shared" si="25"/>
        <v>0</v>
      </c>
    </row>
    <row r="54" spans="1:13">
      <c r="A54" s="185"/>
      <c r="B54" s="185"/>
      <c r="C54" s="175"/>
      <c r="D54" s="182"/>
      <c r="E54" s="182"/>
      <c r="F54" s="182"/>
      <c r="G54" s="182"/>
      <c r="H54" s="129"/>
      <c r="I54" s="129"/>
      <c r="J54" s="182"/>
      <c r="K54" s="139"/>
      <c r="L54" s="120"/>
      <c r="M54" s="123"/>
    </row>
    <row r="55" spans="1:13">
      <c r="A55" s="183" t="s">
        <v>53</v>
      </c>
      <c r="B55" s="185"/>
      <c r="C55" s="175"/>
      <c r="D55" s="182"/>
      <c r="E55" s="182"/>
      <c r="F55" s="182"/>
      <c r="G55" s="182"/>
      <c r="H55" s="129"/>
      <c r="I55" s="129"/>
      <c r="J55" s="182"/>
      <c r="K55" s="139"/>
      <c r="L55" s="120"/>
      <c r="M55" s="123"/>
    </row>
    <row r="56" spans="1:13">
      <c r="A56" s="119"/>
      <c r="B56" s="185"/>
      <c r="C56" s="175"/>
      <c r="D56" s="182"/>
      <c r="E56" s="182"/>
      <c r="F56" s="182"/>
      <c r="G56" s="182"/>
      <c r="H56" s="129"/>
      <c r="I56" s="129"/>
      <c r="J56" s="182"/>
      <c r="K56" s="139"/>
      <c r="L56" s="120"/>
      <c r="M56" s="123"/>
    </row>
    <row r="57" spans="1:13">
      <c r="A57" s="119" t="s">
        <v>54</v>
      </c>
      <c r="B57" s="185"/>
      <c r="C57" s="178"/>
      <c r="D57" s="172"/>
      <c r="E57" s="172"/>
      <c r="F57" s="172">
        <v>0</v>
      </c>
      <c r="G57" s="172">
        <v>0</v>
      </c>
      <c r="H57" s="120">
        <f t="shared" ref="H57" si="26">SUM(D57:G57)</f>
        <v>0</v>
      </c>
      <c r="I57" s="121"/>
      <c r="J57" s="172">
        <v>0</v>
      </c>
      <c r="K57" s="122"/>
      <c r="L57" s="120">
        <f t="shared" ref="L57" si="27">+H57+J57</f>
        <v>0</v>
      </c>
      <c r="M57" s="123">
        <f t="shared" ref="M57" si="28">D57+E57+F57+J57+G57-L57</f>
        <v>0</v>
      </c>
    </row>
    <row r="58" spans="1:13" ht="14">
      <c r="A58" s="185" t="s">
        <v>55</v>
      </c>
      <c r="B58" s="185"/>
      <c r="C58" s="175"/>
      <c r="D58" s="136">
        <f t="shared" ref="D58:M58" si="29">SUM(D57:D57)</f>
        <v>0</v>
      </c>
      <c r="E58" s="136">
        <f t="shared" si="29"/>
        <v>0</v>
      </c>
      <c r="F58" s="136">
        <f t="shared" si="29"/>
        <v>0</v>
      </c>
      <c r="G58" s="136">
        <f t="shared" si="29"/>
        <v>0</v>
      </c>
      <c r="H58" s="136">
        <f t="shared" si="29"/>
        <v>0</v>
      </c>
      <c r="I58" s="136">
        <f t="shared" si="29"/>
        <v>0</v>
      </c>
      <c r="J58" s="136">
        <f t="shared" si="29"/>
        <v>0</v>
      </c>
      <c r="K58" s="136">
        <f t="shared" si="29"/>
        <v>0</v>
      </c>
      <c r="L58" s="136">
        <f t="shared" si="29"/>
        <v>0</v>
      </c>
      <c r="M58" s="136">
        <f t="shared" si="29"/>
        <v>0</v>
      </c>
    </row>
    <row r="59" spans="1:13">
      <c r="A59" s="185"/>
      <c r="B59" s="185"/>
      <c r="C59" s="175"/>
      <c r="D59" s="182"/>
      <c r="E59" s="182"/>
      <c r="F59" s="182"/>
      <c r="G59" s="182"/>
      <c r="H59" s="129"/>
      <c r="I59" s="129"/>
      <c r="J59" s="182"/>
      <c r="K59" s="139"/>
      <c r="L59" s="120"/>
      <c r="M59" s="123"/>
    </row>
    <row r="60" spans="1:13">
      <c r="A60" s="183" t="s">
        <v>56</v>
      </c>
      <c r="B60" s="185"/>
      <c r="C60" s="175"/>
      <c r="D60" s="182"/>
      <c r="E60" s="182"/>
      <c r="F60" s="182"/>
      <c r="G60" s="182"/>
      <c r="H60" s="129"/>
      <c r="I60" s="129"/>
      <c r="J60" s="182"/>
      <c r="K60" s="139"/>
      <c r="L60" s="120"/>
      <c r="M60" s="123"/>
    </row>
    <row r="61" spans="1:13">
      <c r="A61" s="118"/>
      <c r="B61" s="185"/>
      <c r="C61" s="175"/>
      <c r="D61" s="182"/>
      <c r="E61" s="182"/>
      <c r="F61" s="182"/>
      <c r="G61" s="182"/>
      <c r="H61" s="129"/>
      <c r="I61" s="129"/>
      <c r="J61" s="182"/>
      <c r="K61" s="139"/>
      <c r="L61" s="120"/>
      <c r="M61" s="123"/>
    </row>
    <row r="62" spans="1:13" ht="28">
      <c r="A62" s="262" t="s">
        <v>57</v>
      </c>
      <c r="B62" s="185"/>
      <c r="C62" s="178"/>
      <c r="D62" s="172">
        <v>0</v>
      </c>
      <c r="E62" s="172">
        <v>0</v>
      </c>
      <c r="F62" s="172">
        <v>0</v>
      </c>
      <c r="G62" s="172">
        <v>0</v>
      </c>
      <c r="H62" s="120">
        <f t="shared" ref="H62:H65" si="30">SUM(D62:G62)</f>
        <v>0</v>
      </c>
      <c r="I62" s="121"/>
      <c r="J62" s="172">
        <v>0</v>
      </c>
      <c r="K62" s="122"/>
      <c r="L62" s="120">
        <f t="shared" ref="L62:L65" si="31">+H62+J62</f>
        <v>0</v>
      </c>
      <c r="M62" s="123">
        <f t="shared" ref="M62:M65" si="32">D62+E62+F62+J62+G62-L62</f>
        <v>0</v>
      </c>
    </row>
    <row r="63" spans="1:13">
      <c r="A63" s="262" t="s">
        <v>58</v>
      </c>
      <c r="B63" s="185"/>
      <c r="C63" s="178"/>
      <c r="D63" s="172">
        <v>0</v>
      </c>
      <c r="E63" s="172">
        <v>0</v>
      </c>
      <c r="F63" s="172">
        <v>0</v>
      </c>
      <c r="G63" s="172">
        <v>0</v>
      </c>
      <c r="H63" s="120">
        <f t="shared" si="30"/>
        <v>0</v>
      </c>
      <c r="I63" s="121"/>
      <c r="J63" s="172">
        <v>0</v>
      </c>
      <c r="K63" s="122"/>
      <c r="L63" s="120">
        <f t="shared" si="31"/>
        <v>0</v>
      </c>
      <c r="M63" s="123">
        <f t="shared" si="32"/>
        <v>0</v>
      </c>
    </row>
    <row r="64" spans="1:13">
      <c r="A64" s="263" t="s">
        <v>59</v>
      </c>
      <c r="B64" s="185"/>
      <c r="C64" s="178"/>
      <c r="D64" s="172">
        <v>0</v>
      </c>
      <c r="E64" s="172">
        <v>0</v>
      </c>
      <c r="F64" s="172">
        <v>0</v>
      </c>
      <c r="G64" s="172">
        <v>0</v>
      </c>
      <c r="H64" s="120">
        <f t="shared" si="30"/>
        <v>0</v>
      </c>
      <c r="I64" s="121"/>
      <c r="J64" s="172">
        <v>0</v>
      </c>
      <c r="K64" s="122"/>
      <c r="L64" s="120">
        <f t="shared" si="31"/>
        <v>0</v>
      </c>
      <c r="M64" s="123">
        <f t="shared" si="32"/>
        <v>0</v>
      </c>
    </row>
    <row r="65" spans="1:13">
      <c r="A65" s="119" t="s">
        <v>60</v>
      </c>
      <c r="B65" s="185"/>
      <c r="C65" s="178"/>
      <c r="D65" s="172">
        <v>0</v>
      </c>
      <c r="E65" s="172">
        <v>0</v>
      </c>
      <c r="F65" s="172">
        <v>0</v>
      </c>
      <c r="G65" s="172">
        <v>0</v>
      </c>
      <c r="H65" s="120">
        <f t="shared" si="30"/>
        <v>0</v>
      </c>
      <c r="I65" s="121"/>
      <c r="J65" s="172">
        <v>0</v>
      </c>
      <c r="K65" s="122"/>
      <c r="L65" s="120">
        <f t="shared" si="31"/>
        <v>0</v>
      </c>
      <c r="M65" s="123">
        <f t="shared" si="32"/>
        <v>0</v>
      </c>
    </row>
    <row r="66" spans="1:13" ht="14">
      <c r="A66" s="185" t="s">
        <v>61</v>
      </c>
      <c r="B66" s="185"/>
      <c r="C66" s="175"/>
      <c r="D66" s="136">
        <f>SUM(D62:D65)</f>
        <v>0</v>
      </c>
      <c r="E66" s="136">
        <f t="shared" ref="E66:G66" si="33">SUM(E62:E65)</f>
        <v>0</v>
      </c>
      <c r="F66" s="136">
        <f t="shared" si="33"/>
        <v>0</v>
      </c>
      <c r="G66" s="136">
        <f t="shared" si="33"/>
        <v>0</v>
      </c>
      <c r="H66" s="136">
        <f>SUM(H62:H65)</f>
        <v>0</v>
      </c>
      <c r="I66" s="136">
        <f t="shared" ref="I66:M66" si="34">SUM(K52)</f>
        <v>0</v>
      </c>
      <c r="J66" s="136">
        <f>SUM(J62:J65)</f>
        <v>0</v>
      </c>
      <c r="K66" s="136">
        <f t="shared" si="34"/>
        <v>0</v>
      </c>
      <c r="L66" s="136">
        <f>+SUM(L62:L65)</f>
        <v>0</v>
      </c>
      <c r="M66" s="136">
        <f t="shared" si="34"/>
        <v>0</v>
      </c>
    </row>
    <row r="67" spans="1:13">
      <c r="A67" s="185"/>
      <c r="B67" s="185"/>
      <c r="C67" s="175"/>
      <c r="D67" s="182"/>
      <c r="E67" s="182"/>
      <c r="F67" s="182"/>
      <c r="G67" s="182"/>
      <c r="H67" s="129"/>
      <c r="I67" s="129"/>
      <c r="J67" s="182"/>
      <c r="K67" s="139"/>
      <c r="L67" s="120"/>
      <c r="M67" s="123"/>
    </row>
    <row r="68" spans="1:13">
      <c r="A68" s="183" t="s">
        <v>62</v>
      </c>
      <c r="B68" s="185"/>
      <c r="C68" s="175"/>
      <c r="D68" s="182"/>
      <c r="E68" s="182"/>
      <c r="F68" s="182"/>
      <c r="G68" s="182"/>
      <c r="H68" s="129"/>
      <c r="I68" s="129"/>
      <c r="J68" s="182"/>
      <c r="K68" s="139"/>
      <c r="L68" s="120"/>
      <c r="M68" s="123"/>
    </row>
    <row r="69" spans="1:13">
      <c r="A69" s="118"/>
      <c r="B69" s="185"/>
      <c r="C69" s="175"/>
      <c r="D69" s="182"/>
      <c r="E69" s="182"/>
      <c r="F69" s="182"/>
      <c r="G69" s="182"/>
      <c r="H69" s="129"/>
      <c r="I69" s="129"/>
      <c r="J69" s="182"/>
      <c r="K69" s="139"/>
      <c r="L69" s="120"/>
      <c r="M69" s="123"/>
    </row>
    <row r="70" spans="1:13">
      <c r="A70" s="119" t="s">
        <v>63</v>
      </c>
      <c r="B70" s="185"/>
      <c r="C70" s="178"/>
      <c r="D70" s="172">
        <v>0</v>
      </c>
      <c r="E70" s="172"/>
      <c r="F70" s="172"/>
      <c r="G70" s="172">
        <v>0</v>
      </c>
      <c r="H70" s="120">
        <f t="shared" ref="H70:H72" si="35">SUM(D70:G70)</f>
        <v>0</v>
      </c>
      <c r="I70" s="121"/>
      <c r="J70" s="172"/>
      <c r="K70" s="122"/>
      <c r="L70" s="120">
        <f t="shared" ref="L70:L72" si="36">+H70+J70</f>
        <v>0</v>
      </c>
      <c r="M70" s="123">
        <f t="shared" ref="M70:M72" si="37">D70+E70+F70+J70+G70-L70</f>
        <v>0</v>
      </c>
    </row>
    <row r="71" spans="1:13">
      <c r="A71" s="119" t="s">
        <v>64</v>
      </c>
      <c r="B71" s="185"/>
      <c r="C71" s="178"/>
      <c r="D71" s="172">
        <v>0</v>
      </c>
      <c r="E71" s="172">
        <v>0</v>
      </c>
      <c r="F71" s="172">
        <v>0</v>
      </c>
      <c r="G71" s="172">
        <v>0</v>
      </c>
      <c r="H71" s="120">
        <f t="shared" si="35"/>
        <v>0</v>
      </c>
      <c r="I71" s="121"/>
      <c r="J71" s="172">
        <v>0</v>
      </c>
      <c r="K71" s="122"/>
      <c r="L71" s="120">
        <f t="shared" si="36"/>
        <v>0</v>
      </c>
      <c r="M71" s="123">
        <f t="shared" si="37"/>
        <v>0</v>
      </c>
    </row>
    <row r="72" spans="1:13">
      <c r="A72" s="119" t="s">
        <v>65</v>
      </c>
      <c r="B72" s="185"/>
      <c r="C72" s="178"/>
      <c r="D72" s="172">
        <v>0</v>
      </c>
      <c r="E72" s="172">
        <v>0</v>
      </c>
      <c r="F72" s="172">
        <v>0</v>
      </c>
      <c r="G72" s="172">
        <v>0</v>
      </c>
      <c r="H72" s="120">
        <f t="shared" si="35"/>
        <v>0</v>
      </c>
      <c r="I72" s="121"/>
      <c r="J72" s="172">
        <v>0</v>
      </c>
      <c r="K72" s="122"/>
      <c r="L72" s="120">
        <f t="shared" si="36"/>
        <v>0</v>
      </c>
      <c r="M72" s="123">
        <f t="shared" si="37"/>
        <v>0</v>
      </c>
    </row>
    <row r="73" spans="1:13">
      <c r="A73" s="185" t="s">
        <v>66</v>
      </c>
      <c r="B73" s="185"/>
      <c r="C73" s="175"/>
      <c r="D73" s="136">
        <f>SUM(D70:D72)</f>
        <v>0</v>
      </c>
      <c r="E73" s="136">
        <f t="shared" ref="E73:M73" si="38">SUM(E70:E72)</f>
        <v>0</v>
      </c>
      <c r="F73" s="136">
        <f t="shared" si="38"/>
        <v>0</v>
      </c>
      <c r="G73" s="136">
        <f t="shared" si="38"/>
        <v>0</v>
      </c>
      <c r="H73" s="136">
        <f t="shared" si="38"/>
        <v>0</v>
      </c>
      <c r="I73" s="136">
        <f t="shared" si="38"/>
        <v>0</v>
      </c>
      <c r="J73" s="136">
        <f t="shared" si="38"/>
        <v>0</v>
      </c>
      <c r="K73" s="136">
        <f t="shared" si="38"/>
        <v>0</v>
      </c>
      <c r="L73" s="143">
        <f t="shared" si="38"/>
        <v>0</v>
      </c>
      <c r="M73" s="144">
        <f t="shared" si="38"/>
        <v>0</v>
      </c>
    </row>
    <row r="74" spans="1:13">
      <c r="A74" s="185"/>
      <c r="B74" s="185"/>
      <c r="C74" s="175"/>
      <c r="D74" s="182"/>
      <c r="E74" s="182"/>
      <c r="F74" s="182"/>
      <c r="G74" s="182"/>
      <c r="H74" s="129"/>
      <c r="I74" s="129"/>
      <c r="J74" s="182"/>
      <c r="K74" s="139"/>
      <c r="L74" s="120"/>
      <c r="M74" s="123"/>
    </row>
    <row r="75" spans="1:13" ht="14">
      <c r="A75" s="185" t="s">
        <v>67</v>
      </c>
      <c r="B75" s="185"/>
      <c r="C75" s="175"/>
      <c r="D75" s="129">
        <f t="shared" ref="D75:M75" si="39">D73+D66+D58+D53+D46+D39+D32+D18+D27</f>
        <v>0</v>
      </c>
      <c r="E75" s="129">
        <f t="shared" si="39"/>
        <v>0</v>
      </c>
      <c r="F75" s="129">
        <f t="shared" si="39"/>
        <v>0</v>
      </c>
      <c r="G75" s="129">
        <f t="shared" si="39"/>
        <v>0</v>
      </c>
      <c r="H75" s="129">
        <f t="shared" si="39"/>
        <v>0</v>
      </c>
      <c r="I75" s="182">
        <f t="shared" si="39"/>
        <v>0</v>
      </c>
      <c r="J75" s="129">
        <f t="shared" si="39"/>
        <v>0</v>
      </c>
      <c r="K75" s="182">
        <f t="shared" si="39"/>
        <v>0</v>
      </c>
      <c r="L75" s="129">
        <f t="shared" si="39"/>
        <v>0</v>
      </c>
      <c r="M75" s="129">
        <f t="shared" si="39"/>
        <v>0</v>
      </c>
    </row>
    <row r="76" spans="1:13">
      <c r="A76" s="174"/>
      <c r="B76" s="174"/>
      <c r="C76" s="174"/>
      <c r="D76" s="177"/>
      <c r="E76" s="177"/>
      <c r="F76" s="177"/>
      <c r="G76" s="177"/>
      <c r="H76" s="125"/>
      <c r="I76" s="125"/>
      <c r="J76" s="177"/>
      <c r="K76" s="122"/>
      <c r="L76" s="120"/>
      <c r="M76" s="123">
        <f>D76+E76+F76+J76-L76</f>
        <v>0</v>
      </c>
    </row>
    <row r="77" spans="1:13">
      <c r="A77" s="186" t="s">
        <v>68</v>
      </c>
      <c r="B77" s="187"/>
      <c r="C77" s="188">
        <v>0</v>
      </c>
      <c r="D77" s="120">
        <f t="shared" ref="D77:K77" si="40">ROUND(+D75*$C$77,2)</f>
        <v>0</v>
      </c>
      <c r="E77" s="120">
        <f t="shared" si="40"/>
        <v>0</v>
      </c>
      <c r="F77" s="120">
        <f t="shared" si="40"/>
        <v>0</v>
      </c>
      <c r="G77" s="120">
        <f>ROUND(+G75*$C$77,2)</f>
        <v>0</v>
      </c>
      <c r="H77" s="120">
        <f>ROUND(+H75*$C$77,2)</f>
        <v>0</v>
      </c>
      <c r="I77" s="120"/>
      <c r="J77" s="120">
        <f t="shared" si="40"/>
        <v>0</v>
      </c>
      <c r="K77" s="120">
        <f t="shared" si="40"/>
        <v>0</v>
      </c>
      <c r="L77" s="120">
        <f t="shared" ref="L77" si="41">+H77+J77</f>
        <v>0</v>
      </c>
      <c r="M77" s="123">
        <f>D77+E77+F77+J77+G77-L77</f>
        <v>0</v>
      </c>
    </row>
    <row r="78" spans="1:13" ht="15" thickBot="1">
      <c r="A78" s="189"/>
      <c r="B78" s="189"/>
      <c r="C78" s="190"/>
      <c r="D78" s="177"/>
      <c r="E78" s="177"/>
      <c r="F78" s="177"/>
      <c r="G78" s="177"/>
      <c r="H78" s="125"/>
      <c r="I78" s="125"/>
      <c r="J78" s="177"/>
      <c r="K78" s="122"/>
      <c r="L78" s="120"/>
      <c r="M78" s="123">
        <f>D78+E78+F78+J78-L78</f>
        <v>0</v>
      </c>
    </row>
    <row r="79" spans="1:13" thickBot="1">
      <c r="A79" s="416" t="s">
        <v>69</v>
      </c>
      <c r="B79" s="418"/>
      <c r="C79" s="419"/>
      <c r="D79" s="417">
        <f>+D77+D75</f>
        <v>0</v>
      </c>
      <c r="E79" s="417">
        <f>+E77+E75</f>
        <v>0</v>
      </c>
      <c r="F79" s="417">
        <f>+F77+F75</f>
        <v>0</v>
      </c>
      <c r="G79" s="417">
        <f>+G77+G75</f>
        <v>0</v>
      </c>
      <c r="H79" s="417">
        <f>+H77+H75</f>
        <v>0</v>
      </c>
      <c r="I79" s="417"/>
      <c r="J79" s="417">
        <f>+J77+J75</f>
        <v>0</v>
      </c>
      <c r="K79" s="417">
        <f t="shared" ref="K79" si="42">+K77+K75</f>
        <v>0</v>
      </c>
      <c r="L79" s="417">
        <f>+L77+L75</f>
        <v>0</v>
      </c>
      <c r="M79" s="417">
        <f>+M77+M75</f>
        <v>0</v>
      </c>
    </row>
  </sheetData>
  <mergeCells count="5">
    <mergeCell ref="B5:E5"/>
    <mergeCell ref="B6:E6"/>
    <mergeCell ref="B7:E7"/>
    <mergeCell ref="B8:E8"/>
    <mergeCell ref="B9:E9"/>
  </mergeCells>
  <phoneticPr fontId="0" type="noConversion"/>
  <printOptions horizontalCentered="1" verticalCentered="1"/>
  <pageMargins left="0" right="0" top="0.78740157480314965" bottom="0.59055118110236227" header="0" footer="0"/>
  <pageSetup orientation="portrait" horizontalDpi="4294967293" verticalDpi="0" r:id="rId1"/>
  <headerFooter alignWithMargins="0">
    <oddFooter xml:space="preserve">&amp;CConservation International
</oddFooter>
  </headerFooter>
  <ignoredErrors>
    <ignoredError sqref="I39 I66:J66 K66:L66 M77" formula="1"/>
    <ignoredError sqref="I75 K75" unlockedFormula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9"/>
  <sheetViews>
    <sheetView topLeftCell="A27" zoomScale="75" zoomScaleNormal="75" zoomScalePageLayoutView="75" workbookViewId="0">
      <selection activeCell="A24" sqref="A24"/>
    </sheetView>
  </sheetViews>
  <sheetFormatPr defaultColWidth="8.84375" defaultRowHeight="14.5"/>
  <cols>
    <col min="1" max="1" width="46.84375" style="163" customWidth="1"/>
    <col min="2" max="2" width="4" style="163" customWidth="1"/>
    <col min="3" max="3" width="5.07421875" style="163" customWidth="1"/>
    <col min="4" max="7" width="16.4609375" style="163" customWidth="1"/>
    <col min="8" max="8" width="16.69140625" style="111" customWidth="1"/>
    <col min="9" max="9" width="1.69140625" style="111" customWidth="1"/>
    <col min="10" max="10" width="12.53515625" style="163" bestFit="1" customWidth="1"/>
    <col min="11" max="11" width="1.3046875" style="141" customWidth="1"/>
    <col min="12" max="12" width="13.3046875" style="109" bestFit="1" customWidth="1"/>
    <col min="13" max="13" width="8.84375" style="110"/>
    <col min="14" max="16384" width="8.84375" style="111"/>
  </cols>
  <sheetData>
    <row r="1" spans="1:13" ht="19.5" customHeight="1">
      <c r="A1" s="158" t="s">
        <v>0</v>
      </c>
      <c r="B1" s="158"/>
      <c r="C1" s="158"/>
      <c r="D1" s="158"/>
      <c r="E1" s="158"/>
      <c r="F1" s="158"/>
      <c r="G1" s="158"/>
      <c r="H1" s="157"/>
      <c r="I1" s="157"/>
      <c r="J1" s="158"/>
      <c r="K1" s="157"/>
      <c r="L1" s="157"/>
      <c r="M1" s="157"/>
    </row>
    <row r="2" spans="1:13">
      <c r="A2" s="159"/>
      <c r="B2" s="159"/>
      <c r="C2" s="160"/>
      <c r="D2" s="161"/>
      <c r="E2" s="161"/>
      <c r="F2" s="161"/>
      <c r="G2" s="161"/>
      <c r="H2" s="109"/>
      <c r="I2" s="109"/>
      <c r="J2" s="161"/>
      <c r="K2" s="142"/>
    </row>
    <row r="3" spans="1:13" ht="20">
      <c r="A3" s="264" t="s">
        <v>71</v>
      </c>
      <c r="B3" s="264"/>
      <c r="C3" s="264"/>
      <c r="D3" s="264"/>
      <c r="E3" s="264"/>
      <c r="F3" s="264"/>
      <c r="G3" s="264"/>
      <c r="H3" s="334"/>
      <c r="I3" s="334"/>
      <c r="J3" s="264"/>
      <c r="K3" s="334"/>
      <c r="L3" s="334"/>
      <c r="M3" s="334"/>
    </row>
    <row r="4" spans="1:13" ht="17.5">
      <c r="A4" s="162"/>
      <c r="B4" s="159"/>
      <c r="E4" s="161"/>
      <c r="F4" s="161"/>
      <c r="G4" s="161"/>
      <c r="H4" s="109"/>
      <c r="I4" s="109"/>
      <c r="J4" s="161"/>
      <c r="K4" s="142"/>
    </row>
    <row r="5" spans="1:13" ht="16" thickBot="1">
      <c r="A5" s="164" t="s">
        <v>2</v>
      </c>
      <c r="B5" s="437" t="str">
        <f>'Resultado 1'!B5:E5</f>
        <v xml:space="preserve"> </v>
      </c>
      <c r="C5" s="437"/>
      <c r="D5" s="437"/>
      <c r="E5" s="437"/>
      <c r="F5" s="161"/>
      <c r="G5" s="161"/>
      <c r="H5" s="109"/>
      <c r="I5" s="109"/>
      <c r="J5" s="161"/>
      <c r="K5" s="142"/>
    </row>
    <row r="6" spans="1:13" ht="16" thickBot="1">
      <c r="A6" s="164" t="s">
        <v>4</v>
      </c>
      <c r="B6" s="437" t="str">
        <f>'Resultado 1'!B6:E6</f>
        <v xml:space="preserve"> </v>
      </c>
      <c r="C6" s="437"/>
      <c r="D6" s="437"/>
      <c r="E6" s="437"/>
      <c r="F6" s="161"/>
      <c r="G6" s="161"/>
      <c r="H6" s="109"/>
      <c r="I6" s="109"/>
      <c r="J6" s="161"/>
      <c r="K6" s="142"/>
    </row>
    <row r="7" spans="1:13" ht="16" thickBot="1">
      <c r="A7" s="164" t="s">
        <v>5</v>
      </c>
      <c r="B7" s="437" t="str">
        <f>'Resultado 1'!B7:E7</f>
        <v xml:space="preserve"> </v>
      </c>
      <c r="C7" s="437"/>
      <c r="D7" s="437"/>
      <c r="E7" s="437"/>
      <c r="F7" s="161"/>
      <c r="G7" s="161"/>
      <c r="H7" s="109"/>
      <c r="I7" s="109"/>
      <c r="J7" s="161"/>
      <c r="K7" s="142"/>
    </row>
    <row r="8" spans="1:13" ht="16" thickBot="1">
      <c r="A8" s="164" t="s">
        <v>6</v>
      </c>
      <c r="B8" s="437" t="str">
        <f>'Resultado 1'!B8:E8</f>
        <v xml:space="preserve"> </v>
      </c>
      <c r="C8" s="437"/>
      <c r="D8" s="437"/>
      <c r="E8" s="437"/>
      <c r="F8" s="161"/>
      <c r="G8" s="161"/>
      <c r="H8" s="109"/>
      <c r="I8" s="109"/>
      <c r="J8" s="161"/>
      <c r="K8" s="142"/>
    </row>
    <row r="9" spans="1:13" ht="17.25" customHeight="1" thickBot="1">
      <c r="A9" s="164" t="s">
        <v>7</v>
      </c>
      <c r="B9" s="437" t="str">
        <f>'Resultado 1'!B9:E9</f>
        <v xml:space="preserve"> </v>
      </c>
      <c r="C9" s="437"/>
      <c r="D9" s="437"/>
      <c r="E9" s="437"/>
      <c r="F9" s="161"/>
      <c r="G9" s="161"/>
      <c r="H9" s="109"/>
      <c r="I9" s="109"/>
      <c r="J9" s="161"/>
      <c r="K9" s="142"/>
    </row>
    <row r="10" spans="1:13">
      <c r="A10" s="159"/>
      <c r="B10" s="159"/>
      <c r="E10" s="161"/>
      <c r="F10" s="161"/>
      <c r="G10" s="161"/>
      <c r="H10" s="193" t="s">
        <v>8</v>
      </c>
      <c r="I10" s="113"/>
      <c r="J10" s="165" t="s">
        <v>9</v>
      </c>
      <c r="K10" s="114"/>
      <c r="L10" s="193" t="s">
        <v>10</v>
      </c>
    </row>
    <row r="11" spans="1:13">
      <c r="A11" s="165" t="s">
        <v>11</v>
      </c>
      <c r="B11" s="165" t="s">
        <v>12</v>
      </c>
      <c r="C11" s="165" t="s">
        <v>13</v>
      </c>
      <c r="D11" s="166" t="s">
        <v>14</v>
      </c>
      <c r="E11" s="166" t="s">
        <v>15</v>
      </c>
      <c r="F11" s="166" t="s">
        <v>16</v>
      </c>
      <c r="G11" s="166" t="s">
        <v>17</v>
      </c>
      <c r="H11" s="193" t="s">
        <v>18</v>
      </c>
      <c r="I11" s="113"/>
      <c r="J11" s="165" t="s">
        <v>19</v>
      </c>
      <c r="K11" s="114"/>
      <c r="L11" s="193" t="s">
        <v>20</v>
      </c>
      <c r="M11" s="110" t="s">
        <v>21</v>
      </c>
    </row>
    <row r="12" spans="1:13">
      <c r="A12" s="167" t="s">
        <v>22</v>
      </c>
      <c r="B12" s="168"/>
      <c r="C12" s="169"/>
      <c r="D12" s="170"/>
      <c r="E12" s="170"/>
      <c r="F12" s="170"/>
      <c r="G12" s="170"/>
      <c r="H12" s="113"/>
      <c r="I12" s="113"/>
      <c r="J12" s="191"/>
      <c r="K12" s="116"/>
    </row>
    <row r="13" spans="1:13">
      <c r="A13" s="171"/>
      <c r="B13" s="171"/>
      <c r="C13" s="169"/>
      <c r="D13" s="170"/>
      <c r="E13" s="170"/>
      <c r="F13" s="170"/>
      <c r="G13" s="170"/>
      <c r="H13" s="113"/>
      <c r="I13" s="113"/>
      <c r="J13" s="191"/>
      <c r="K13" s="116"/>
    </row>
    <row r="14" spans="1:13" ht="15.75" customHeight="1">
      <c r="A14" s="118" t="s">
        <v>23</v>
      </c>
      <c r="B14" s="118"/>
      <c r="C14" s="169"/>
      <c r="D14" s="170"/>
      <c r="E14" s="170"/>
      <c r="F14" s="170"/>
      <c r="G14" s="170"/>
      <c r="H14" s="113"/>
      <c r="I14" s="113"/>
      <c r="J14" s="191"/>
      <c r="K14" s="116"/>
    </row>
    <row r="15" spans="1:13">
      <c r="A15" s="119" t="s">
        <v>24</v>
      </c>
      <c r="B15" s="119"/>
      <c r="C15" s="169"/>
      <c r="D15" s="172">
        <v>0</v>
      </c>
      <c r="E15" s="172">
        <v>0</v>
      </c>
      <c r="F15" s="172">
        <v>0</v>
      </c>
      <c r="G15" s="172">
        <v>0</v>
      </c>
      <c r="H15" s="120">
        <f t="shared" ref="H15:H17" si="0">SUM(D15:G15)</f>
        <v>0</v>
      </c>
      <c r="I15" s="121"/>
      <c r="J15" s="172">
        <v>0</v>
      </c>
      <c r="K15" s="122"/>
      <c r="L15" s="120">
        <f t="shared" ref="L15" si="1">+H15+J15</f>
        <v>0</v>
      </c>
      <c r="M15" s="123">
        <f t="shared" ref="M15" si="2">D15+E15+F15+J15+G15-L15</f>
        <v>0</v>
      </c>
    </row>
    <row r="16" spans="1:13">
      <c r="A16" s="119" t="s">
        <v>25</v>
      </c>
      <c r="B16" s="124"/>
      <c r="C16" s="169"/>
      <c r="D16" s="172">
        <v>0</v>
      </c>
      <c r="E16" s="172">
        <v>0</v>
      </c>
      <c r="F16" s="172">
        <v>0</v>
      </c>
      <c r="G16" s="172">
        <v>0</v>
      </c>
      <c r="H16" s="120">
        <f t="shared" si="0"/>
        <v>0</v>
      </c>
      <c r="I16" s="121"/>
      <c r="J16" s="172">
        <v>0</v>
      </c>
      <c r="K16" s="122"/>
      <c r="L16" s="120">
        <f t="shared" ref="L16:L17" si="3">+H16+J16</f>
        <v>0</v>
      </c>
      <c r="M16" s="123">
        <f t="shared" ref="M16:M17" si="4">D16+E16+F16+J16+G16-L16</f>
        <v>0</v>
      </c>
    </row>
    <row r="17" spans="1:13">
      <c r="A17" s="119" t="s">
        <v>26</v>
      </c>
      <c r="B17" s="124"/>
      <c r="C17" s="169"/>
      <c r="D17" s="172">
        <v>0</v>
      </c>
      <c r="E17" s="172">
        <v>0</v>
      </c>
      <c r="F17" s="172">
        <v>0</v>
      </c>
      <c r="G17" s="172">
        <v>0</v>
      </c>
      <c r="H17" s="120">
        <f t="shared" si="0"/>
        <v>0</v>
      </c>
      <c r="I17" s="121"/>
      <c r="J17" s="172">
        <v>0</v>
      </c>
      <c r="K17" s="122"/>
      <c r="L17" s="120">
        <f t="shared" si="3"/>
        <v>0</v>
      </c>
      <c r="M17" s="123">
        <f t="shared" si="4"/>
        <v>0</v>
      </c>
    </row>
    <row r="18" spans="1:13">
      <c r="A18" s="135" t="s">
        <v>27</v>
      </c>
      <c r="B18" s="173"/>
      <c r="C18" s="169"/>
      <c r="D18" s="143">
        <f>SUM(D15:D17)</f>
        <v>0</v>
      </c>
      <c r="E18" s="143">
        <f>SUM(E15:E17)</f>
        <v>0</v>
      </c>
      <c r="F18" s="143">
        <f>SUM(F15:F17)</f>
        <v>0</v>
      </c>
      <c r="G18" s="143">
        <f>SUM(G15:G17)</f>
        <v>0</v>
      </c>
      <c r="H18" s="143">
        <f>SUM(H15:H17)</f>
        <v>0</v>
      </c>
      <c r="I18" s="143">
        <f t="shared" ref="I18:K18" si="5">SUM(I15:I17)</f>
        <v>0</v>
      </c>
      <c r="J18" s="143">
        <f>SUM(J15:J17)</f>
        <v>0</v>
      </c>
      <c r="K18" s="143">
        <f t="shared" si="5"/>
        <v>0</v>
      </c>
      <c r="L18" s="143">
        <f>SUM(L15:L17)</f>
        <v>0</v>
      </c>
      <c r="M18" s="144">
        <f>SUM(M15:M17)</f>
        <v>0</v>
      </c>
    </row>
    <row r="19" spans="1:13">
      <c r="A19" s="174"/>
      <c r="B19" s="174"/>
      <c r="C19" s="175"/>
      <c r="D19" s="177"/>
      <c r="E19" s="177"/>
      <c r="F19" s="177"/>
      <c r="G19" s="177"/>
      <c r="H19" s="125"/>
      <c r="I19" s="125"/>
      <c r="J19" s="177"/>
      <c r="K19" s="122"/>
      <c r="L19" s="120"/>
    </row>
    <row r="20" spans="1:13">
      <c r="A20" s="145" t="s">
        <v>28</v>
      </c>
      <c r="B20" s="130"/>
      <c r="C20" s="178"/>
      <c r="D20" s="179"/>
      <c r="E20" s="179"/>
      <c r="F20" s="179"/>
      <c r="G20" s="179"/>
      <c r="H20" s="131"/>
      <c r="I20" s="131"/>
      <c r="J20" s="179"/>
      <c r="K20" s="132"/>
      <c r="L20" s="120"/>
    </row>
    <row r="21" spans="1:13">
      <c r="A21" s="124"/>
      <c r="B21" s="124"/>
      <c r="C21" s="178"/>
      <c r="D21" s="179"/>
      <c r="E21" s="179"/>
      <c r="F21" s="179"/>
      <c r="G21" s="179"/>
      <c r="H21" s="131"/>
      <c r="I21" s="131"/>
      <c r="J21" s="179"/>
      <c r="K21" s="132"/>
      <c r="L21" s="120"/>
    </row>
    <row r="22" spans="1:13">
      <c r="A22" s="118" t="s">
        <v>29</v>
      </c>
      <c r="B22" s="118"/>
      <c r="C22" s="178"/>
      <c r="D22" s="179"/>
      <c r="E22" s="179"/>
      <c r="F22" s="179"/>
      <c r="G22" s="179"/>
      <c r="H22" s="131"/>
      <c r="I22" s="131"/>
      <c r="J22" s="179"/>
      <c r="K22" s="132"/>
      <c r="L22" s="120"/>
    </row>
    <row r="23" spans="1:13">
      <c r="A23" s="119" t="s">
        <v>30</v>
      </c>
      <c r="B23" s="124"/>
      <c r="C23" s="178"/>
      <c r="D23" s="172">
        <v>0</v>
      </c>
      <c r="E23" s="172">
        <v>0</v>
      </c>
      <c r="F23" s="172"/>
      <c r="G23" s="172">
        <v>0</v>
      </c>
      <c r="H23" s="120">
        <f t="shared" ref="H23:H25" si="6">SUM(D23:G23)</f>
        <v>0</v>
      </c>
      <c r="I23" s="121"/>
      <c r="J23" s="172"/>
      <c r="K23" s="122"/>
      <c r="L23" s="120">
        <f t="shared" ref="L23:L25" si="7">+H23+J23</f>
        <v>0</v>
      </c>
      <c r="M23" s="123">
        <f t="shared" ref="M23:M25" si="8">D23+E23+F23+J23+G23-L23</f>
        <v>0</v>
      </c>
    </row>
    <row r="24" spans="1:13">
      <c r="A24" s="119"/>
      <c r="B24" s="180"/>
      <c r="C24" s="178"/>
      <c r="D24" s="172">
        <v>0</v>
      </c>
      <c r="E24" s="172">
        <v>0</v>
      </c>
      <c r="F24" s="172">
        <v>0</v>
      </c>
      <c r="G24" s="172">
        <v>0</v>
      </c>
      <c r="H24" s="120">
        <f t="shared" si="6"/>
        <v>0</v>
      </c>
      <c r="I24" s="121"/>
      <c r="J24" s="172">
        <v>0</v>
      </c>
      <c r="K24" s="122"/>
      <c r="L24" s="120">
        <f t="shared" si="7"/>
        <v>0</v>
      </c>
      <c r="M24" s="123">
        <f t="shared" si="8"/>
        <v>0</v>
      </c>
    </row>
    <row r="25" spans="1:13">
      <c r="A25" s="119" t="s">
        <v>31</v>
      </c>
      <c r="B25" s="124"/>
      <c r="C25" s="178"/>
      <c r="D25" s="172">
        <v>0</v>
      </c>
      <c r="E25" s="172">
        <v>0</v>
      </c>
      <c r="F25" s="172">
        <v>0</v>
      </c>
      <c r="G25" s="172">
        <v>0</v>
      </c>
      <c r="H25" s="120">
        <f t="shared" si="6"/>
        <v>0</v>
      </c>
      <c r="I25" s="121"/>
      <c r="J25" s="172">
        <v>0</v>
      </c>
      <c r="K25" s="122"/>
      <c r="L25" s="120">
        <f t="shared" si="7"/>
        <v>0</v>
      </c>
      <c r="M25" s="123">
        <f t="shared" si="8"/>
        <v>0</v>
      </c>
    </row>
    <row r="26" spans="1:13">
      <c r="A26" s="119" t="s">
        <v>32</v>
      </c>
      <c r="B26" s="119"/>
      <c r="C26" s="178"/>
      <c r="D26" s="172">
        <v>0</v>
      </c>
      <c r="E26" s="172">
        <v>0</v>
      </c>
      <c r="F26" s="172">
        <v>0</v>
      </c>
      <c r="G26" s="172">
        <v>0</v>
      </c>
      <c r="H26" s="120">
        <f t="shared" ref="H26" si="9">SUM(D26:G26)</f>
        <v>0</v>
      </c>
      <c r="I26" s="121"/>
      <c r="J26" s="172">
        <v>0</v>
      </c>
      <c r="K26" s="122"/>
      <c r="L26" s="120">
        <f t="shared" ref="L26" si="10">+H26+J26</f>
        <v>0</v>
      </c>
      <c r="M26" s="123">
        <f t="shared" ref="M26" si="11">D26+E26+F26+J26+G26-L26</f>
        <v>0</v>
      </c>
    </row>
    <row r="27" spans="1:13" ht="14">
      <c r="A27" s="135" t="s">
        <v>33</v>
      </c>
      <c r="B27" s="135"/>
      <c r="C27" s="175"/>
      <c r="D27" s="136">
        <f>SUM(D23:D26)</f>
        <v>0</v>
      </c>
      <c r="E27" s="136">
        <f>SUM(E23:E26)</f>
        <v>0</v>
      </c>
      <c r="F27" s="136">
        <f>SUM(F23:F26)</f>
        <v>0</v>
      </c>
      <c r="G27" s="136">
        <f>SUM(G23:G26)</f>
        <v>0</v>
      </c>
      <c r="H27" s="136">
        <f>SUM(H23:H26)</f>
        <v>0</v>
      </c>
      <c r="I27" s="136">
        <f t="shared" ref="I27:K27" si="12">SUM(I23:I26)</f>
        <v>0</v>
      </c>
      <c r="J27" s="136">
        <f>SUM(J23:J26)</f>
        <v>0</v>
      </c>
      <c r="K27" s="136">
        <f t="shared" si="12"/>
        <v>0</v>
      </c>
      <c r="L27" s="136">
        <f>SUM(L23:L26)</f>
        <v>0</v>
      </c>
      <c r="M27" s="136">
        <f>SUM(M23:M26)</f>
        <v>0</v>
      </c>
    </row>
    <row r="28" spans="1:13">
      <c r="A28" s="174"/>
      <c r="B28" s="174"/>
      <c r="C28" s="175"/>
      <c r="D28" s="177"/>
      <c r="E28" s="177"/>
      <c r="F28" s="177"/>
      <c r="G28" s="177"/>
      <c r="H28" s="125"/>
      <c r="I28" s="125"/>
      <c r="J28" s="177"/>
      <c r="K28" s="122"/>
      <c r="L28" s="120"/>
    </row>
    <row r="29" spans="1:13">
      <c r="A29" s="145" t="s">
        <v>34</v>
      </c>
      <c r="B29" s="130"/>
      <c r="C29" s="175"/>
      <c r="D29" s="177"/>
      <c r="E29" s="177"/>
      <c r="F29" s="177"/>
      <c r="G29" s="177"/>
      <c r="H29" s="125"/>
      <c r="I29" s="125"/>
      <c r="J29" s="177"/>
      <c r="K29" s="122"/>
      <c r="L29" s="120"/>
    </row>
    <row r="30" spans="1:13">
      <c r="A30" s="137"/>
      <c r="B30" s="118"/>
      <c r="C30" s="175"/>
      <c r="D30" s="177"/>
      <c r="E30" s="177"/>
      <c r="F30" s="177"/>
      <c r="G30" s="177"/>
      <c r="H30" s="125"/>
      <c r="I30" s="125"/>
      <c r="J30" s="177"/>
      <c r="K30" s="122"/>
      <c r="L30" s="120"/>
    </row>
    <row r="31" spans="1:13">
      <c r="A31" s="119" t="s">
        <v>35</v>
      </c>
      <c r="B31" s="119"/>
      <c r="C31" s="178"/>
      <c r="D31" s="172">
        <v>0</v>
      </c>
      <c r="E31" s="172">
        <v>0</v>
      </c>
      <c r="F31" s="172">
        <v>0</v>
      </c>
      <c r="G31" s="172">
        <v>0</v>
      </c>
      <c r="H31" s="120">
        <f t="shared" ref="H31" si="13">SUM(D31:G31)</f>
        <v>0</v>
      </c>
      <c r="I31" s="121"/>
      <c r="J31" s="172">
        <v>0</v>
      </c>
      <c r="K31" s="122"/>
      <c r="L31" s="120">
        <f t="shared" ref="L31" si="14">+H31+J31</f>
        <v>0</v>
      </c>
      <c r="M31" s="123">
        <f t="shared" ref="M31" si="15">D31+E31+F31+J31+G31-L31</f>
        <v>0</v>
      </c>
    </row>
    <row r="32" spans="1:13" ht="14">
      <c r="A32" s="135" t="s">
        <v>36</v>
      </c>
      <c r="B32" s="119"/>
      <c r="C32" s="175"/>
      <c r="D32" s="136">
        <f>SUM(D31:D31)</f>
        <v>0</v>
      </c>
      <c r="E32" s="136">
        <f>SUM(E31:E31)</f>
        <v>0</v>
      </c>
      <c r="F32" s="136">
        <f>SUM(F31:F31)</f>
        <v>0</v>
      </c>
      <c r="G32" s="136">
        <f>SUM(G31:G31)</f>
        <v>0</v>
      </c>
      <c r="H32" s="136">
        <f>SUM(H31:H31)</f>
        <v>0</v>
      </c>
      <c r="I32" s="136">
        <f t="shared" ref="I32:M32" si="16">SUM(I31:I31)</f>
        <v>0</v>
      </c>
      <c r="J32" s="136">
        <f>SUM(J31:J31)</f>
        <v>0</v>
      </c>
      <c r="K32" s="136">
        <f t="shared" si="16"/>
        <v>0</v>
      </c>
      <c r="L32" s="136">
        <f>SUM(L31:L31)</f>
        <v>0</v>
      </c>
      <c r="M32" s="136">
        <f t="shared" si="16"/>
        <v>0</v>
      </c>
    </row>
    <row r="33" spans="1:19" ht="14">
      <c r="A33" s="135"/>
      <c r="B33" s="119"/>
      <c r="C33" s="175"/>
      <c r="D33" s="182"/>
      <c r="E33" s="182"/>
      <c r="F33" s="182"/>
      <c r="G33" s="182"/>
      <c r="H33" s="129"/>
      <c r="I33" s="129"/>
      <c r="J33" s="182"/>
      <c r="K33" s="129"/>
      <c r="L33" s="129"/>
      <c r="M33" s="129"/>
    </row>
    <row r="34" spans="1:19">
      <c r="A34" s="145" t="s">
        <v>37</v>
      </c>
      <c r="B34" s="118"/>
      <c r="C34" s="175"/>
      <c r="D34" s="177"/>
      <c r="E34" s="177"/>
      <c r="F34" s="177"/>
      <c r="G34" s="177"/>
      <c r="H34" s="125"/>
      <c r="I34" s="125"/>
      <c r="J34" s="177"/>
      <c r="K34" s="122"/>
      <c r="L34" s="120"/>
    </row>
    <row r="35" spans="1:19">
      <c r="A35" s="178" t="s">
        <v>38</v>
      </c>
      <c r="B35" s="119"/>
      <c r="C35" s="178"/>
      <c r="D35" s="172">
        <v>0</v>
      </c>
      <c r="E35" s="172">
        <v>0</v>
      </c>
      <c r="F35" s="172">
        <v>0</v>
      </c>
      <c r="G35" s="172">
        <v>0</v>
      </c>
      <c r="H35" s="120">
        <f t="shared" ref="H35:H38" si="17">SUM(D35:G35)</f>
        <v>0</v>
      </c>
      <c r="I35" s="121"/>
      <c r="J35" s="172">
        <v>0</v>
      </c>
      <c r="K35" s="122"/>
      <c r="L35" s="120">
        <f t="shared" ref="L35:L38" si="18">+H35+J35</f>
        <v>0</v>
      </c>
      <c r="M35" s="123">
        <f t="shared" ref="M35:M38" si="19">D35+E35+F35+J35+G35-L35</f>
        <v>0</v>
      </c>
    </row>
    <row r="36" spans="1:19">
      <c r="A36" s="119" t="s">
        <v>39</v>
      </c>
      <c r="B36" s="119"/>
      <c r="C36" s="178"/>
      <c r="D36" s="172">
        <v>0</v>
      </c>
      <c r="E36" s="172">
        <v>0</v>
      </c>
      <c r="F36" s="172">
        <v>0</v>
      </c>
      <c r="G36" s="172">
        <v>0</v>
      </c>
      <c r="H36" s="120">
        <f t="shared" si="17"/>
        <v>0</v>
      </c>
      <c r="I36" s="121"/>
      <c r="J36" s="172">
        <v>0</v>
      </c>
      <c r="K36" s="122"/>
      <c r="L36" s="120">
        <f t="shared" si="18"/>
        <v>0</v>
      </c>
      <c r="M36" s="123">
        <f t="shared" si="19"/>
        <v>0</v>
      </c>
    </row>
    <row r="37" spans="1:19">
      <c r="A37" s="119" t="s">
        <v>40</v>
      </c>
      <c r="B37" s="124"/>
      <c r="C37" s="175"/>
      <c r="D37" s="172">
        <v>0</v>
      </c>
      <c r="E37" s="172">
        <v>0</v>
      </c>
      <c r="F37" s="172">
        <v>0</v>
      </c>
      <c r="G37" s="172">
        <v>0</v>
      </c>
      <c r="H37" s="120">
        <f t="shared" si="17"/>
        <v>0</v>
      </c>
      <c r="I37" s="121"/>
      <c r="J37" s="172">
        <v>0</v>
      </c>
      <c r="K37" s="122"/>
      <c r="L37" s="120">
        <f t="shared" si="18"/>
        <v>0</v>
      </c>
      <c r="M37" s="123">
        <f t="shared" si="19"/>
        <v>0</v>
      </c>
    </row>
    <row r="38" spans="1:19">
      <c r="A38" s="119" t="s">
        <v>41</v>
      </c>
      <c r="B38" s="118"/>
      <c r="C38" s="175"/>
      <c r="D38" s="172">
        <v>0</v>
      </c>
      <c r="E38" s="172">
        <v>0</v>
      </c>
      <c r="F38" s="172">
        <v>0</v>
      </c>
      <c r="G38" s="172">
        <v>0</v>
      </c>
      <c r="H38" s="120">
        <f t="shared" si="17"/>
        <v>0</v>
      </c>
      <c r="I38" s="121"/>
      <c r="J38" s="172">
        <v>0</v>
      </c>
      <c r="K38" s="122"/>
      <c r="L38" s="120">
        <f t="shared" si="18"/>
        <v>0</v>
      </c>
      <c r="M38" s="123">
        <f t="shared" si="19"/>
        <v>0</v>
      </c>
    </row>
    <row r="39" spans="1:19" ht="14">
      <c r="A39" s="135" t="s">
        <v>42</v>
      </c>
      <c r="B39" s="119"/>
      <c r="C39" s="175"/>
      <c r="D39" s="136">
        <f>SUM(D35:D38)</f>
        <v>0</v>
      </c>
      <c r="E39" s="136">
        <f>SUM(E35:E38)</f>
        <v>0</v>
      </c>
      <c r="F39" s="136">
        <f>SUM(F35:F38)</f>
        <v>0</v>
      </c>
      <c r="G39" s="136">
        <f>SUM(G35:G38)</f>
        <v>0</v>
      </c>
      <c r="H39" s="136">
        <f>SUM(H35:H38)</f>
        <v>0</v>
      </c>
      <c r="I39" s="136">
        <f t="shared" ref="I39" si="20">SUM(I36:I38)</f>
        <v>0</v>
      </c>
      <c r="J39" s="136">
        <f>SUM(J35:J38)</f>
        <v>0</v>
      </c>
      <c r="K39" s="181">
        <f t="shared" ref="K39" si="21">SUM(K35:K38)</f>
        <v>0</v>
      </c>
      <c r="L39" s="136">
        <f>SUM(L35:L38)</f>
        <v>0</v>
      </c>
      <c r="M39" s="136">
        <f>SUM(M35:M38)</f>
        <v>0</v>
      </c>
    </row>
    <row r="40" spans="1:19" ht="14">
      <c r="A40" s="174"/>
      <c r="B40" s="174"/>
      <c r="C40" s="175"/>
      <c r="D40" s="175"/>
      <c r="E40" s="175"/>
      <c r="F40" s="175"/>
      <c r="G40" s="175"/>
      <c r="H40" s="128"/>
      <c r="I40" s="128"/>
      <c r="J40" s="175"/>
      <c r="K40" s="128"/>
      <c r="L40" s="128"/>
      <c r="M40" s="128"/>
      <c r="N40" s="128"/>
      <c r="O40" s="128"/>
      <c r="P40" s="128"/>
      <c r="Q40" s="128"/>
      <c r="R40" s="128"/>
      <c r="S40" s="128"/>
    </row>
    <row r="41" spans="1:19">
      <c r="A41" s="145" t="s">
        <v>43</v>
      </c>
      <c r="B41" s="130"/>
      <c r="C41" s="175"/>
      <c r="D41" s="177"/>
      <c r="E41" s="177"/>
      <c r="F41" s="177"/>
      <c r="G41" s="177"/>
      <c r="H41" s="125"/>
      <c r="I41" s="125"/>
      <c r="J41" s="177"/>
      <c r="K41" s="122"/>
      <c r="L41" s="120"/>
    </row>
    <row r="42" spans="1:19">
      <c r="A42" s="119"/>
      <c r="B42" s="119"/>
      <c r="C42" s="175"/>
      <c r="D42" s="177"/>
      <c r="E42" s="177"/>
      <c r="F42" s="177"/>
      <c r="G42" s="177"/>
      <c r="H42" s="125"/>
      <c r="I42" s="125"/>
      <c r="J42" s="177"/>
      <c r="K42" s="122"/>
      <c r="L42" s="120"/>
    </row>
    <row r="43" spans="1:19">
      <c r="A43" s="119" t="s">
        <v>44</v>
      </c>
      <c r="B43" s="119"/>
      <c r="C43" s="178"/>
      <c r="D43" s="172">
        <v>0</v>
      </c>
      <c r="E43" s="172">
        <v>0</v>
      </c>
      <c r="F43" s="172">
        <v>0</v>
      </c>
      <c r="G43" s="172">
        <v>0</v>
      </c>
      <c r="H43" s="120">
        <f t="shared" ref="H43:H45" si="22">SUM(D43:G43)</f>
        <v>0</v>
      </c>
      <c r="I43" s="121"/>
      <c r="J43" s="172">
        <v>0</v>
      </c>
      <c r="K43" s="122"/>
      <c r="L43" s="120">
        <f t="shared" ref="L43:L45" si="23">+H43+J43</f>
        <v>0</v>
      </c>
      <c r="M43" s="123">
        <f t="shared" ref="M43:M45" si="24">D43+E43+F43+J43+G43-L43</f>
        <v>0</v>
      </c>
    </row>
    <row r="44" spans="1:19">
      <c r="A44" s="119" t="s">
        <v>45</v>
      </c>
      <c r="B44" s="119"/>
      <c r="C44" s="178"/>
      <c r="D44" s="172">
        <v>0</v>
      </c>
      <c r="E44" s="172">
        <v>0</v>
      </c>
      <c r="F44" s="172">
        <v>0</v>
      </c>
      <c r="G44" s="172">
        <v>0</v>
      </c>
      <c r="H44" s="120">
        <f t="shared" si="22"/>
        <v>0</v>
      </c>
      <c r="I44" s="121"/>
      <c r="J44" s="172">
        <v>0</v>
      </c>
      <c r="K44" s="122"/>
      <c r="L44" s="120">
        <f t="shared" si="23"/>
        <v>0</v>
      </c>
      <c r="M44" s="123">
        <f t="shared" si="24"/>
        <v>0</v>
      </c>
    </row>
    <row r="45" spans="1:19">
      <c r="A45" s="119" t="s">
        <v>46</v>
      </c>
      <c r="B45" s="119"/>
      <c r="C45" s="178"/>
      <c r="D45" s="172">
        <v>0</v>
      </c>
      <c r="E45" s="172">
        <v>0</v>
      </c>
      <c r="F45" s="172">
        <v>0</v>
      </c>
      <c r="G45" s="172">
        <v>0</v>
      </c>
      <c r="H45" s="120">
        <f t="shared" si="22"/>
        <v>0</v>
      </c>
      <c r="I45" s="121"/>
      <c r="J45" s="172">
        <v>0</v>
      </c>
      <c r="K45" s="122"/>
      <c r="L45" s="120">
        <f t="shared" si="23"/>
        <v>0</v>
      </c>
      <c r="M45" s="123">
        <f t="shared" si="24"/>
        <v>0</v>
      </c>
    </row>
    <row r="46" spans="1:19" ht="14">
      <c r="A46" s="135" t="s">
        <v>47</v>
      </c>
      <c r="B46" s="135"/>
      <c r="C46" s="175"/>
      <c r="D46" s="136">
        <f t="shared" ref="D46:M46" si="25">SUM(D43:D45)</f>
        <v>0</v>
      </c>
      <c r="E46" s="136">
        <f t="shared" si="25"/>
        <v>0</v>
      </c>
      <c r="F46" s="136">
        <f t="shared" si="25"/>
        <v>0</v>
      </c>
      <c r="G46" s="136">
        <f t="shared" si="25"/>
        <v>0</v>
      </c>
      <c r="H46" s="136">
        <f t="shared" si="25"/>
        <v>0</v>
      </c>
      <c r="I46" s="136">
        <f t="shared" si="25"/>
        <v>0</v>
      </c>
      <c r="J46" s="136">
        <f t="shared" si="25"/>
        <v>0</v>
      </c>
      <c r="K46" s="136">
        <f t="shared" si="25"/>
        <v>0</v>
      </c>
      <c r="L46" s="136">
        <f t="shared" si="25"/>
        <v>0</v>
      </c>
      <c r="M46" s="136">
        <f t="shared" si="25"/>
        <v>0</v>
      </c>
    </row>
    <row r="47" spans="1:19">
      <c r="A47" s="174"/>
      <c r="B47" s="174"/>
      <c r="C47" s="175"/>
      <c r="D47" s="177"/>
      <c r="E47" s="177"/>
      <c r="F47" s="177"/>
      <c r="G47" s="177"/>
      <c r="H47" s="125"/>
      <c r="I47" s="125"/>
      <c r="J47" s="177"/>
      <c r="K47" s="122"/>
      <c r="L47" s="120"/>
    </row>
    <row r="48" spans="1:19">
      <c r="A48" s="183" t="s">
        <v>48</v>
      </c>
      <c r="B48" s="184"/>
      <c r="C48" s="175"/>
      <c r="D48" s="177"/>
      <c r="E48" s="177"/>
      <c r="F48" s="177"/>
      <c r="G48" s="177"/>
      <c r="H48" s="125"/>
      <c r="I48" s="125"/>
      <c r="J48" s="177"/>
      <c r="K48" s="122"/>
      <c r="L48" s="120"/>
    </row>
    <row r="49" spans="1:13">
      <c r="A49" s="118"/>
      <c r="B49" s="118"/>
      <c r="C49" s="175"/>
      <c r="D49" s="177"/>
      <c r="E49" s="177"/>
      <c r="F49" s="177"/>
      <c r="G49" s="177"/>
      <c r="H49" s="125"/>
      <c r="I49" s="125"/>
      <c r="J49" s="177"/>
      <c r="K49" s="122"/>
      <c r="L49" s="120"/>
    </row>
    <row r="50" spans="1:13">
      <c r="A50" s="119" t="s">
        <v>49</v>
      </c>
      <c r="B50" s="119"/>
      <c r="C50" s="178"/>
      <c r="D50" s="172">
        <v>0</v>
      </c>
      <c r="E50" s="172">
        <v>0</v>
      </c>
      <c r="F50" s="172"/>
      <c r="G50" s="172">
        <v>0</v>
      </c>
      <c r="H50" s="120">
        <f t="shared" ref="H50:H52" si="26">SUM(D50:G50)</f>
        <v>0</v>
      </c>
      <c r="I50" s="121"/>
      <c r="J50" s="172">
        <v>0</v>
      </c>
      <c r="K50" s="122"/>
      <c r="L50" s="120">
        <f t="shared" ref="L50:L52" si="27">+H50+J50</f>
        <v>0</v>
      </c>
      <c r="M50" s="123">
        <f t="shared" ref="M50:M52" si="28">D50+E50+F50+J50+G50-L50</f>
        <v>0</v>
      </c>
    </row>
    <row r="51" spans="1:13">
      <c r="A51" s="119" t="s">
        <v>50</v>
      </c>
      <c r="B51" s="119"/>
      <c r="C51" s="178"/>
      <c r="D51" s="172">
        <v>0</v>
      </c>
      <c r="E51" s="172">
        <v>0</v>
      </c>
      <c r="F51" s="172"/>
      <c r="G51" s="172">
        <v>0</v>
      </c>
      <c r="H51" s="120">
        <f t="shared" si="26"/>
        <v>0</v>
      </c>
      <c r="I51" s="121"/>
      <c r="J51" s="172">
        <v>0</v>
      </c>
      <c r="K51" s="122"/>
      <c r="L51" s="120">
        <f t="shared" si="27"/>
        <v>0</v>
      </c>
      <c r="M51" s="123">
        <f t="shared" si="28"/>
        <v>0</v>
      </c>
    </row>
    <row r="52" spans="1:13">
      <c r="A52" s="119" t="s">
        <v>51</v>
      </c>
      <c r="B52" s="119"/>
      <c r="C52" s="178"/>
      <c r="D52" s="172">
        <v>0</v>
      </c>
      <c r="E52" s="172">
        <v>0</v>
      </c>
      <c r="F52" s="172"/>
      <c r="G52" s="172">
        <v>0</v>
      </c>
      <c r="H52" s="120">
        <f t="shared" si="26"/>
        <v>0</v>
      </c>
      <c r="I52" s="121"/>
      <c r="J52" s="172">
        <v>0</v>
      </c>
      <c r="K52" s="122"/>
      <c r="L52" s="120">
        <f t="shared" si="27"/>
        <v>0</v>
      </c>
      <c r="M52" s="123">
        <f t="shared" si="28"/>
        <v>0</v>
      </c>
    </row>
    <row r="53" spans="1:13" ht="14">
      <c r="A53" s="185" t="s">
        <v>52</v>
      </c>
      <c r="B53" s="185"/>
      <c r="C53" s="175"/>
      <c r="D53" s="136">
        <f>D50+D51+D52</f>
        <v>0</v>
      </c>
      <c r="E53" s="136">
        <f t="shared" ref="E53:M53" si="29">SUM(E50:E52)</f>
        <v>0</v>
      </c>
      <c r="F53" s="136">
        <f t="shared" si="29"/>
        <v>0</v>
      </c>
      <c r="G53" s="136">
        <f t="shared" si="29"/>
        <v>0</v>
      </c>
      <c r="H53" s="136">
        <f t="shared" si="29"/>
        <v>0</v>
      </c>
      <c r="I53" s="136">
        <f t="shared" si="29"/>
        <v>0</v>
      </c>
      <c r="J53" s="136">
        <f t="shared" si="29"/>
        <v>0</v>
      </c>
      <c r="K53" s="136">
        <f t="shared" si="29"/>
        <v>0</v>
      </c>
      <c r="L53" s="136">
        <f t="shared" si="29"/>
        <v>0</v>
      </c>
      <c r="M53" s="136">
        <f t="shared" si="29"/>
        <v>0</v>
      </c>
    </row>
    <row r="54" spans="1:13">
      <c r="A54" s="185"/>
      <c r="B54" s="185"/>
      <c r="C54" s="175"/>
      <c r="D54" s="182"/>
      <c r="E54" s="182"/>
      <c r="F54" s="182"/>
      <c r="G54" s="182"/>
      <c r="H54" s="129"/>
      <c r="I54" s="129"/>
      <c r="J54" s="182"/>
      <c r="K54" s="139"/>
      <c r="L54" s="120"/>
      <c r="M54" s="123"/>
    </row>
    <row r="55" spans="1:13">
      <c r="A55" s="183" t="s">
        <v>53</v>
      </c>
      <c r="B55" s="185"/>
      <c r="C55" s="175"/>
      <c r="D55" s="182"/>
      <c r="E55" s="182"/>
      <c r="F55" s="182"/>
      <c r="G55" s="182"/>
      <c r="H55" s="129"/>
      <c r="I55" s="129"/>
      <c r="J55" s="182"/>
      <c r="K55" s="139"/>
      <c r="L55" s="120"/>
      <c r="M55" s="123"/>
    </row>
    <row r="56" spans="1:13">
      <c r="A56" s="119"/>
      <c r="B56" s="185"/>
      <c r="C56" s="175"/>
      <c r="D56" s="182"/>
      <c r="E56" s="182"/>
      <c r="F56" s="182"/>
      <c r="G56" s="182"/>
      <c r="H56" s="129"/>
      <c r="I56" s="129"/>
      <c r="J56" s="182"/>
      <c r="K56" s="139"/>
      <c r="L56" s="120"/>
      <c r="M56" s="123"/>
    </row>
    <row r="57" spans="1:13">
      <c r="A57" s="119" t="s">
        <v>54</v>
      </c>
      <c r="B57" s="185"/>
      <c r="C57" s="178"/>
      <c r="D57" s="172">
        <v>0</v>
      </c>
      <c r="E57" s="172">
        <v>0</v>
      </c>
      <c r="F57" s="172"/>
      <c r="G57" s="172">
        <v>0</v>
      </c>
      <c r="H57" s="120">
        <f t="shared" ref="H57" si="30">SUM(D57:G57)</f>
        <v>0</v>
      </c>
      <c r="I57" s="121"/>
      <c r="J57" s="172">
        <v>0</v>
      </c>
      <c r="K57" s="122"/>
      <c r="L57" s="120">
        <f t="shared" ref="L57" si="31">+H57+J57</f>
        <v>0</v>
      </c>
      <c r="M57" s="123">
        <f t="shared" ref="M57" si="32">D57+E57+F57+J57+G57-L57</f>
        <v>0</v>
      </c>
    </row>
    <row r="58" spans="1:13" ht="14">
      <c r="A58" s="185" t="s">
        <v>55</v>
      </c>
      <c r="B58" s="185"/>
      <c r="C58" s="175"/>
      <c r="D58" s="136">
        <f t="shared" ref="D58:M58" si="33">SUM(D57:D57)</f>
        <v>0</v>
      </c>
      <c r="E58" s="136">
        <f t="shared" si="33"/>
        <v>0</v>
      </c>
      <c r="F58" s="136">
        <f t="shared" si="33"/>
        <v>0</v>
      </c>
      <c r="G58" s="136">
        <f t="shared" si="33"/>
        <v>0</v>
      </c>
      <c r="H58" s="136">
        <f t="shared" si="33"/>
        <v>0</v>
      </c>
      <c r="I58" s="136">
        <f t="shared" si="33"/>
        <v>0</v>
      </c>
      <c r="J58" s="136">
        <f t="shared" si="33"/>
        <v>0</v>
      </c>
      <c r="K58" s="136">
        <f t="shared" si="33"/>
        <v>0</v>
      </c>
      <c r="L58" s="136">
        <f t="shared" si="33"/>
        <v>0</v>
      </c>
      <c r="M58" s="136">
        <f t="shared" si="33"/>
        <v>0</v>
      </c>
    </row>
    <row r="59" spans="1:13">
      <c r="A59" s="185"/>
      <c r="B59" s="185"/>
      <c r="C59" s="175"/>
      <c r="D59" s="182"/>
      <c r="E59" s="182"/>
      <c r="F59" s="182"/>
      <c r="G59" s="182"/>
      <c r="H59" s="129"/>
      <c r="I59" s="129"/>
      <c r="J59" s="182"/>
      <c r="K59" s="139"/>
      <c r="L59" s="120"/>
      <c r="M59" s="123"/>
    </row>
    <row r="60" spans="1:13">
      <c r="A60" s="183" t="s">
        <v>56</v>
      </c>
      <c r="B60" s="185"/>
      <c r="C60" s="175"/>
      <c r="D60" s="182"/>
      <c r="E60" s="182"/>
      <c r="F60" s="182"/>
      <c r="G60" s="182"/>
      <c r="H60" s="129"/>
      <c r="I60" s="129"/>
      <c r="J60" s="182"/>
      <c r="K60" s="139"/>
      <c r="L60" s="120"/>
      <c r="M60" s="123"/>
    </row>
    <row r="61" spans="1:13">
      <c r="A61" s="118"/>
      <c r="B61" s="185"/>
      <c r="C61" s="175"/>
      <c r="D61" s="182"/>
      <c r="E61" s="182"/>
      <c r="F61" s="182"/>
      <c r="G61" s="182"/>
      <c r="H61" s="129"/>
      <c r="I61" s="129"/>
      <c r="J61" s="182"/>
      <c r="K61" s="139"/>
      <c r="L61" s="120"/>
      <c r="M61" s="123"/>
    </row>
    <row r="62" spans="1:13" ht="28">
      <c r="A62" s="262" t="s">
        <v>57</v>
      </c>
      <c r="B62" s="185"/>
      <c r="C62" s="178"/>
      <c r="D62" s="172">
        <v>0</v>
      </c>
      <c r="E62" s="172">
        <v>0</v>
      </c>
      <c r="F62" s="172">
        <v>0</v>
      </c>
      <c r="G62" s="172">
        <v>0</v>
      </c>
      <c r="H62" s="120">
        <f t="shared" ref="H62:H65" si="34">SUM(D62:G62)</f>
        <v>0</v>
      </c>
      <c r="I62" s="121"/>
      <c r="J62" s="172">
        <v>0</v>
      </c>
      <c r="K62" s="122"/>
      <c r="L62" s="120">
        <f t="shared" ref="L62:L65" si="35">+H62+J62</f>
        <v>0</v>
      </c>
      <c r="M62" s="123">
        <f t="shared" ref="M62:M65" si="36">D62+E62+F62+J62+G62-L62</f>
        <v>0</v>
      </c>
    </row>
    <row r="63" spans="1:13">
      <c r="A63" s="262" t="s">
        <v>58</v>
      </c>
      <c r="B63" s="185"/>
      <c r="C63" s="178"/>
      <c r="D63" s="172">
        <v>0</v>
      </c>
      <c r="E63" s="172">
        <v>0</v>
      </c>
      <c r="F63" s="172">
        <v>0</v>
      </c>
      <c r="G63" s="172">
        <v>0</v>
      </c>
      <c r="H63" s="120">
        <f t="shared" si="34"/>
        <v>0</v>
      </c>
      <c r="I63" s="121"/>
      <c r="J63" s="172">
        <v>0</v>
      </c>
      <c r="K63" s="122"/>
      <c r="L63" s="120">
        <f t="shared" si="35"/>
        <v>0</v>
      </c>
      <c r="M63" s="123">
        <f t="shared" si="36"/>
        <v>0</v>
      </c>
    </row>
    <row r="64" spans="1:13">
      <c r="A64" s="263" t="s">
        <v>59</v>
      </c>
      <c r="B64" s="185"/>
      <c r="C64" s="178"/>
      <c r="D64" s="172">
        <v>0</v>
      </c>
      <c r="E64" s="172">
        <v>0</v>
      </c>
      <c r="F64" s="172">
        <v>0</v>
      </c>
      <c r="G64" s="172">
        <v>0</v>
      </c>
      <c r="H64" s="120">
        <f t="shared" si="34"/>
        <v>0</v>
      </c>
      <c r="I64" s="121"/>
      <c r="J64" s="172">
        <v>0</v>
      </c>
      <c r="K64" s="122"/>
      <c r="L64" s="120">
        <f t="shared" si="35"/>
        <v>0</v>
      </c>
      <c r="M64" s="123">
        <f t="shared" si="36"/>
        <v>0</v>
      </c>
    </row>
    <row r="65" spans="1:13">
      <c r="A65" s="119" t="s">
        <v>60</v>
      </c>
      <c r="B65" s="185"/>
      <c r="C65" s="178"/>
      <c r="D65" s="172">
        <v>0</v>
      </c>
      <c r="E65" s="172">
        <v>0</v>
      </c>
      <c r="F65" s="172">
        <v>0</v>
      </c>
      <c r="G65" s="172">
        <v>0</v>
      </c>
      <c r="H65" s="120">
        <f t="shared" si="34"/>
        <v>0</v>
      </c>
      <c r="I65" s="121"/>
      <c r="J65" s="172">
        <v>0</v>
      </c>
      <c r="K65" s="122"/>
      <c r="L65" s="120">
        <f t="shared" si="35"/>
        <v>0</v>
      </c>
      <c r="M65" s="123">
        <f t="shared" si="36"/>
        <v>0</v>
      </c>
    </row>
    <row r="66" spans="1:13" ht="14">
      <c r="A66" s="185" t="s">
        <v>61</v>
      </c>
      <c r="B66" s="185"/>
      <c r="C66" s="175"/>
      <c r="D66" s="136">
        <f t="shared" ref="D66:L66" si="37">SUM(D62:D65)</f>
        <v>0</v>
      </c>
      <c r="E66" s="136">
        <f t="shared" si="37"/>
        <v>0</v>
      </c>
      <c r="F66" s="136">
        <f t="shared" si="37"/>
        <v>0</v>
      </c>
      <c r="G66" s="136">
        <f t="shared" si="37"/>
        <v>0</v>
      </c>
      <c r="H66" s="136">
        <f t="shared" si="37"/>
        <v>0</v>
      </c>
      <c r="I66" s="136">
        <f t="shared" si="37"/>
        <v>0</v>
      </c>
      <c r="J66" s="136">
        <f t="shared" si="37"/>
        <v>0</v>
      </c>
      <c r="K66" s="136">
        <f t="shared" si="37"/>
        <v>0</v>
      </c>
      <c r="L66" s="136">
        <f t="shared" si="37"/>
        <v>0</v>
      </c>
      <c r="M66" s="136">
        <f t="shared" ref="M66" si="38">SUM(O52)</f>
        <v>0</v>
      </c>
    </row>
    <row r="67" spans="1:13">
      <c r="A67" s="185"/>
      <c r="B67" s="185"/>
      <c r="C67" s="175"/>
      <c r="D67" s="182"/>
      <c r="E67" s="182"/>
      <c r="F67" s="182"/>
      <c r="G67" s="182"/>
      <c r="H67" s="129"/>
      <c r="I67" s="129"/>
      <c r="J67" s="182"/>
      <c r="K67" s="139"/>
      <c r="L67" s="120"/>
      <c r="M67" s="123"/>
    </row>
    <row r="68" spans="1:13">
      <c r="A68" s="183" t="s">
        <v>62</v>
      </c>
      <c r="B68" s="185"/>
      <c r="C68" s="175"/>
      <c r="D68" s="182"/>
      <c r="E68" s="182"/>
      <c r="F68" s="182"/>
      <c r="G68" s="182"/>
      <c r="H68" s="129"/>
      <c r="I68" s="129"/>
      <c r="J68" s="182"/>
      <c r="K68" s="139"/>
      <c r="L68" s="120"/>
      <c r="M68" s="123"/>
    </row>
    <row r="69" spans="1:13">
      <c r="A69" s="118"/>
      <c r="B69" s="185"/>
      <c r="C69" s="175"/>
      <c r="D69" s="182"/>
      <c r="E69" s="182"/>
      <c r="F69" s="182"/>
      <c r="G69" s="182"/>
      <c r="H69" s="129"/>
      <c r="I69" s="129"/>
      <c r="J69" s="182"/>
      <c r="K69" s="139"/>
      <c r="L69" s="120"/>
      <c r="M69" s="123"/>
    </row>
    <row r="70" spans="1:13">
      <c r="A70" s="119" t="s">
        <v>63</v>
      </c>
      <c r="B70" s="185"/>
      <c r="C70" s="178"/>
      <c r="D70" s="172">
        <v>0</v>
      </c>
      <c r="E70" s="172">
        <v>0</v>
      </c>
      <c r="F70" s="172"/>
      <c r="G70" s="172">
        <v>0</v>
      </c>
      <c r="H70" s="120">
        <f t="shared" ref="H70:H72" si="39">SUM(D70:G70)</f>
        <v>0</v>
      </c>
      <c r="I70" s="121"/>
      <c r="J70" s="172"/>
      <c r="K70" s="122"/>
      <c r="L70" s="120">
        <f t="shared" ref="L70:L72" si="40">+H70+J70</f>
        <v>0</v>
      </c>
      <c r="M70" s="123">
        <f t="shared" ref="M70:M72" si="41">D70+E70+F70+J70+G70-L70</f>
        <v>0</v>
      </c>
    </row>
    <row r="71" spans="1:13">
      <c r="A71" s="119" t="s">
        <v>64</v>
      </c>
      <c r="B71" s="185"/>
      <c r="C71" s="178"/>
      <c r="D71" s="172">
        <v>0</v>
      </c>
      <c r="E71" s="172">
        <v>0</v>
      </c>
      <c r="F71" s="172">
        <v>0</v>
      </c>
      <c r="G71" s="172">
        <v>0</v>
      </c>
      <c r="H71" s="120">
        <f t="shared" si="39"/>
        <v>0</v>
      </c>
      <c r="I71" s="121"/>
      <c r="J71" s="172">
        <v>0</v>
      </c>
      <c r="K71" s="122"/>
      <c r="L71" s="120">
        <f t="shared" si="40"/>
        <v>0</v>
      </c>
      <c r="M71" s="123">
        <f t="shared" si="41"/>
        <v>0</v>
      </c>
    </row>
    <row r="72" spans="1:13">
      <c r="A72" s="119" t="s">
        <v>65</v>
      </c>
      <c r="B72" s="185"/>
      <c r="C72" s="178"/>
      <c r="D72" s="172">
        <v>0</v>
      </c>
      <c r="E72" s="172">
        <v>0</v>
      </c>
      <c r="F72" s="172">
        <v>0</v>
      </c>
      <c r="G72" s="172">
        <v>0</v>
      </c>
      <c r="H72" s="120">
        <f t="shared" si="39"/>
        <v>0</v>
      </c>
      <c r="I72" s="121"/>
      <c r="J72" s="172">
        <v>0</v>
      </c>
      <c r="K72" s="122"/>
      <c r="L72" s="120">
        <f t="shared" si="40"/>
        <v>0</v>
      </c>
      <c r="M72" s="123">
        <f t="shared" si="41"/>
        <v>0</v>
      </c>
    </row>
    <row r="73" spans="1:13">
      <c r="A73" s="185" t="s">
        <v>66</v>
      </c>
      <c r="B73" s="185"/>
      <c r="C73" s="175"/>
      <c r="D73" s="136">
        <f>SUM(D70:D72)</f>
        <v>0</v>
      </c>
      <c r="E73" s="136">
        <f t="shared" ref="E73:M73" si="42">SUM(E70:E72)</f>
        <v>0</v>
      </c>
      <c r="F73" s="136">
        <f t="shared" si="42"/>
        <v>0</v>
      </c>
      <c r="G73" s="136">
        <f t="shared" si="42"/>
        <v>0</v>
      </c>
      <c r="H73" s="136">
        <f t="shared" si="42"/>
        <v>0</v>
      </c>
      <c r="I73" s="136">
        <f t="shared" si="42"/>
        <v>0</v>
      </c>
      <c r="J73" s="136">
        <f t="shared" si="42"/>
        <v>0</v>
      </c>
      <c r="K73" s="136">
        <f t="shared" si="42"/>
        <v>0</v>
      </c>
      <c r="L73" s="143">
        <f t="shared" si="42"/>
        <v>0</v>
      </c>
      <c r="M73" s="144">
        <f t="shared" si="42"/>
        <v>0</v>
      </c>
    </row>
    <row r="74" spans="1:13">
      <c r="A74" s="185"/>
      <c r="B74" s="185"/>
      <c r="C74" s="175"/>
      <c r="D74" s="182"/>
      <c r="E74" s="182"/>
      <c r="F74" s="182"/>
      <c r="G74" s="182"/>
      <c r="H74" s="129"/>
      <c r="I74" s="129"/>
      <c r="J74" s="182"/>
      <c r="K74" s="139"/>
      <c r="L74" s="120"/>
      <c r="M74" s="123"/>
    </row>
    <row r="75" spans="1:13" ht="14">
      <c r="A75" s="185" t="s">
        <v>67</v>
      </c>
      <c r="B75" s="185"/>
      <c r="C75" s="175"/>
      <c r="D75" s="129">
        <f t="shared" ref="D75:M75" si="43">D73+D66+D58+D53+D46+D39+D32+D18+D27</f>
        <v>0</v>
      </c>
      <c r="E75" s="129">
        <f t="shared" si="43"/>
        <v>0</v>
      </c>
      <c r="F75" s="129">
        <f t="shared" si="43"/>
        <v>0</v>
      </c>
      <c r="G75" s="129">
        <f t="shared" si="43"/>
        <v>0</v>
      </c>
      <c r="H75" s="129">
        <f t="shared" si="43"/>
        <v>0</v>
      </c>
      <c r="I75" s="129">
        <f t="shared" si="43"/>
        <v>0</v>
      </c>
      <c r="J75" s="129">
        <f t="shared" si="43"/>
        <v>0</v>
      </c>
      <c r="K75" s="129">
        <f t="shared" si="43"/>
        <v>0</v>
      </c>
      <c r="L75" s="129">
        <f t="shared" si="43"/>
        <v>0</v>
      </c>
      <c r="M75" s="129">
        <f t="shared" si="43"/>
        <v>0</v>
      </c>
    </row>
    <row r="76" spans="1:13">
      <c r="A76" s="174"/>
      <c r="B76" s="174"/>
      <c r="C76" s="174"/>
      <c r="D76" s="177"/>
      <c r="E76" s="177"/>
      <c r="F76" s="177"/>
      <c r="G76" s="177"/>
      <c r="H76" s="125"/>
      <c r="I76" s="125"/>
      <c r="J76" s="177"/>
      <c r="K76" s="122"/>
      <c r="L76" s="120"/>
      <c r="M76" s="123"/>
    </row>
    <row r="77" spans="1:13">
      <c r="A77" s="186" t="s">
        <v>68</v>
      </c>
      <c r="B77" s="187"/>
      <c r="C77" s="188">
        <v>0</v>
      </c>
      <c r="D77" s="120">
        <f t="shared" ref="D77:L77" si="44">ROUND(+D75*$C$77,2)</f>
        <v>0</v>
      </c>
      <c r="E77" s="120">
        <f t="shared" si="44"/>
        <v>0</v>
      </c>
      <c r="F77" s="120">
        <f t="shared" si="44"/>
        <v>0</v>
      </c>
      <c r="G77" s="120">
        <f>ROUND(+G75*$C$77,2)</f>
        <v>0</v>
      </c>
      <c r="H77" s="120">
        <f>ROUND(+H75*$C$77,2)</f>
        <v>0</v>
      </c>
      <c r="I77" s="120"/>
      <c r="J77" s="120">
        <f t="shared" si="44"/>
        <v>0</v>
      </c>
      <c r="K77" s="120">
        <f t="shared" si="44"/>
        <v>0</v>
      </c>
      <c r="L77" s="120">
        <f t="shared" si="44"/>
        <v>0</v>
      </c>
      <c r="M77" s="123">
        <f>D77+E77+F77+J77+G77-L77</f>
        <v>0</v>
      </c>
    </row>
    <row r="78" spans="1:13" ht="15" thickBot="1">
      <c r="A78" s="189"/>
      <c r="B78" s="189"/>
      <c r="C78" s="190"/>
      <c r="D78" s="177"/>
      <c r="E78" s="177"/>
      <c r="F78" s="177"/>
      <c r="G78" s="177"/>
      <c r="H78" s="125"/>
      <c r="I78" s="125"/>
      <c r="J78" s="177"/>
      <c r="K78" s="122"/>
      <c r="L78" s="120"/>
      <c r="M78" s="123"/>
    </row>
    <row r="79" spans="1:13" thickBot="1">
      <c r="A79" s="416" t="s">
        <v>69</v>
      </c>
      <c r="B79" s="418"/>
      <c r="C79" s="419"/>
      <c r="D79" s="417">
        <f t="shared" ref="D79:M79" si="45">+D77+D75</f>
        <v>0</v>
      </c>
      <c r="E79" s="417">
        <f t="shared" si="45"/>
        <v>0</v>
      </c>
      <c r="F79" s="417">
        <f t="shared" si="45"/>
        <v>0</v>
      </c>
      <c r="G79" s="417">
        <f>+G77+G75</f>
        <v>0</v>
      </c>
      <c r="H79" s="417">
        <f t="shared" si="45"/>
        <v>0</v>
      </c>
      <c r="I79" s="417"/>
      <c r="J79" s="417">
        <f t="shared" si="45"/>
        <v>0</v>
      </c>
      <c r="K79" s="417">
        <f t="shared" si="45"/>
        <v>0</v>
      </c>
      <c r="L79" s="417">
        <f t="shared" si="45"/>
        <v>0</v>
      </c>
      <c r="M79" s="417">
        <f t="shared" si="45"/>
        <v>0</v>
      </c>
    </row>
  </sheetData>
  <mergeCells count="5">
    <mergeCell ref="B5:E5"/>
    <mergeCell ref="B6:E6"/>
    <mergeCell ref="B7:E7"/>
    <mergeCell ref="B8:E8"/>
    <mergeCell ref="B9:E9"/>
  </mergeCells>
  <phoneticPr fontId="0" type="noConversion"/>
  <printOptions horizontalCentered="1" verticalCentered="1"/>
  <pageMargins left="0" right="0" top="0.78740157480314965" bottom="0.55118110236220474" header="0" footer="0"/>
  <pageSetup orientation="portrait" horizontalDpi="4294967293" verticalDpi="0" r:id="rId1"/>
  <headerFooter alignWithMargins="0">
    <oddFooter xml:space="preserve">&amp;CConservation International
</oddFooter>
  </headerFooter>
  <ignoredErrors>
    <ignoredError sqref="I39" formula="1"/>
    <ignoredError sqref="K39" unlockedFormula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9"/>
  <sheetViews>
    <sheetView topLeftCell="A7" zoomScale="75" zoomScaleNormal="75" zoomScalePageLayoutView="75" workbookViewId="0">
      <selection activeCell="A24" sqref="A24"/>
    </sheetView>
  </sheetViews>
  <sheetFormatPr defaultColWidth="8.84375" defaultRowHeight="14.5"/>
  <cols>
    <col min="1" max="1" width="46.84375" style="163" customWidth="1"/>
    <col min="2" max="2" width="4" style="163" customWidth="1"/>
    <col min="3" max="3" width="5.07421875" style="163" customWidth="1"/>
    <col min="4" max="7" width="16.4609375" style="163" customWidth="1"/>
    <col min="8" max="8" width="16.69140625" style="111" customWidth="1"/>
    <col min="9" max="9" width="1.69140625" style="111" customWidth="1"/>
    <col min="10" max="10" width="11.07421875" style="163" bestFit="1" customWidth="1"/>
    <col min="11" max="11" width="1.3046875" style="141" customWidth="1"/>
    <col min="12" max="12" width="13.3046875" style="109" bestFit="1" customWidth="1"/>
    <col min="13" max="13" width="10.3046875" style="110" bestFit="1" customWidth="1"/>
    <col min="14" max="14" width="8.84375" style="111"/>
    <col min="15" max="15" width="11.07421875" style="111" bestFit="1" customWidth="1"/>
    <col min="16" max="16384" width="8.84375" style="111"/>
  </cols>
  <sheetData>
    <row r="1" spans="1:13" ht="19.5" customHeight="1">
      <c r="A1" s="158" t="s">
        <v>0</v>
      </c>
      <c r="B1" s="158"/>
      <c r="C1" s="158"/>
      <c r="D1" s="158"/>
      <c r="E1" s="158"/>
      <c r="F1" s="158"/>
      <c r="G1" s="158"/>
      <c r="H1" s="157"/>
      <c r="I1" s="157"/>
      <c r="J1" s="158"/>
      <c r="K1" s="157"/>
      <c r="L1" s="157"/>
      <c r="M1" s="157"/>
    </row>
    <row r="2" spans="1:13">
      <c r="A2" s="159"/>
      <c r="B2" s="159"/>
      <c r="C2" s="160"/>
      <c r="D2" s="161"/>
      <c r="E2" s="161"/>
      <c r="F2" s="161"/>
      <c r="G2" s="161"/>
      <c r="H2" s="109"/>
      <c r="I2" s="109"/>
      <c r="J2" s="161"/>
      <c r="K2" s="142"/>
    </row>
    <row r="3" spans="1:13" ht="20">
      <c r="A3" s="264" t="s">
        <v>72</v>
      </c>
      <c r="B3" s="264"/>
      <c r="C3" s="264"/>
      <c r="D3" s="264"/>
      <c r="E3" s="264"/>
      <c r="F3" s="264"/>
      <c r="G3" s="264"/>
      <c r="H3" s="334"/>
      <c r="I3" s="334"/>
      <c r="J3" s="264"/>
      <c r="K3" s="334"/>
      <c r="L3" s="334"/>
      <c r="M3" s="334"/>
    </row>
    <row r="4" spans="1:13" ht="17.5">
      <c r="A4" s="162"/>
      <c r="B4" s="159"/>
      <c r="E4" s="161"/>
      <c r="F4" s="161"/>
      <c r="G4" s="161"/>
      <c r="H4" s="109"/>
      <c r="I4" s="109"/>
      <c r="J4" s="161"/>
      <c r="K4" s="142"/>
    </row>
    <row r="5" spans="1:13" ht="16" thickBot="1">
      <c r="A5" s="164" t="s">
        <v>2</v>
      </c>
      <c r="B5" s="437" t="str">
        <f>'Resultado 1'!B5:E5</f>
        <v xml:space="preserve"> </v>
      </c>
      <c r="C5" s="437"/>
      <c r="D5" s="437"/>
      <c r="E5" s="437"/>
      <c r="F5" s="161"/>
      <c r="G5" s="161"/>
      <c r="H5" s="109"/>
      <c r="I5" s="109"/>
      <c r="J5" s="161"/>
      <c r="K5" s="142"/>
    </row>
    <row r="6" spans="1:13" ht="16" thickBot="1">
      <c r="A6" s="164" t="s">
        <v>4</v>
      </c>
      <c r="B6" s="437" t="str">
        <f>'Resultado 1'!B6:E6</f>
        <v xml:space="preserve"> </v>
      </c>
      <c r="C6" s="437"/>
      <c r="D6" s="437"/>
      <c r="E6" s="437"/>
      <c r="F6" s="161"/>
      <c r="G6" s="161"/>
      <c r="H6" s="109"/>
      <c r="I6" s="109"/>
      <c r="J6" s="161"/>
      <c r="K6" s="142"/>
    </row>
    <row r="7" spans="1:13" ht="16" thickBot="1">
      <c r="A7" s="164" t="s">
        <v>5</v>
      </c>
      <c r="B7" s="437" t="str">
        <f>'Resultado 1'!B7:E7</f>
        <v xml:space="preserve"> </v>
      </c>
      <c r="C7" s="437"/>
      <c r="D7" s="437"/>
      <c r="E7" s="437"/>
      <c r="F7" s="161"/>
      <c r="G7" s="161"/>
      <c r="H7" s="109"/>
      <c r="I7" s="109"/>
      <c r="J7" s="161"/>
      <c r="K7" s="142"/>
    </row>
    <row r="8" spans="1:13" ht="16" thickBot="1">
      <c r="A8" s="164" t="s">
        <v>6</v>
      </c>
      <c r="B8" s="437" t="str">
        <f>'Resultado 1'!B8:E8</f>
        <v xml:space="preserve"> </v>
      </c>
      <c r="C8" s="437"/>
      <c r="D8" s="437"/>
      <c r="E8" s="437"/>
      <c r="F8" s="161"/>
      <c r="G8" s="161"/>
      <c r="H8" s="109"/>
      <c r="I8" s="109"/>
      <c r="J8" s="161"/>
      <c r="K8" s="142"/>
    </row>
    <row r="9" spans="1:13" ht="16" thickBot="1">
      <c r="A9" s="164" t="s">
        <v>7</v>
      </c>
      <c r="B9" s="437" t="str">
        <f>'Resultado 1'!B9:E9</f>
        <v xml:space="preserve"> </v>
      </c>
      <c r="C9" s="437"/>
      <c r="D9" s="437"/>
      <c r="E9" s="437"/>
      <c r="F9" s="161"/>
      <c r="G9" s="161"/>
      <c r="H9" s="109"/>
      <c r="I9" s="109"/>
      <c r="J9" s="161"/>
      <c r="K9" s="142"/>
    </row>
    <row r="10" spans="1:13">
      <c r="A10" s="159"/>
      <c r="B10" s="159"/>
      <c r="E10" s="161"/>
      <c r="F10" s="161"/>
      <c r="G10" s="161"/>
      <c r="H10" s="193" t="s">
        <v>8</v>
      </c>
      <c r="I10" s="113"/>
      <c r="J10" s="165" t="s">
        <v>9</v>
      </c>
      <c r="K10" s="114"/>
      <c r="L10" s="193" t="s">
        <v>10</v>
      </c>
    </row>
    <row r="11" spans="1:13">
      <c r="A11" s="165" t="s">
        <v>11</v>
      </c>
      <c r="B11" s="165" t="s">
        <v>12</v>
      </c>
      <c r="C11" s="165" t="s">
        <v>13</v>
      </c>
      <c r="D11" s="166" t="s">
        <v>14</v>
      </c>
      <c r="E11" s="166" t="s">
        <v>15</v>
      </c>
      <c r="F11" s="166" t="s">
        <v>16</v>
      </c>
      <c r="G11" s="166" t="s">
        <v>17</v>
      </c>
      <c r="H11" s="193" t="s">
        <v>18</v>
      </c>
      <c r="I11" s="113"/>
      <c r="J11" s="165" t="s">
        <v>19</v>
      </c>
      <c r="K11" s="114"/>
      <c r="L11" s="193" t="s">
        <v>20</v>
      </c>
      <c r="M11" s="110" t="s">
        <v>21</v>
      </c>
    </row>
    <row r="12" spans="1:13">
      <c r="A12" s="167" t="s">
        <v>22</v>
      </c>
      <c r="B12" s="168"/>
      <c r="C12" s="169"/>
      <c r="D12" s="170"/>
      <c r="E12" s="170"/>
      <c r="F12" s="170"/>
      <c r="G12" s="170"/>
      <c r="H12" s="113"/>
      <c r="I12" s="113"/>
      <c r="J12" s="191"/>
      <c r="K12" s="116"/>
    </row>
    <row r="13" spans="1:13">
      <c r="A13" s="171"/>
      <c r="B13" s="171"/>
      <c r="C13" s="169"/>
      <c r="D13" s="170"/>
      <c r="E13" s="170"/>
      <c r="F13" s="170"/>
      <c r="G13" s="170"/>
      <c r="H13" s="113"/>
      <c r="I13" s="113"/>
      <c r="J13" s="191"/>
      <c r="K13" s="116"/>
    </row>
    <row r="14" spans="1:13" ht="15.75" customHeight="1">
      <c r="A14" s="118" t="s">
        <v>23</v>
      </c>
      <c r="B14" s="118"/>
      <c r="C14" s="169"/>
      <c r="D14" s="170"/>
      <c r="E14" s="170"/>
      <c r="F14" s="170"/>
      <c r="G14" s="170"/>
      <c r="H14" s="113"/>
      <c r="I14" s="113"/>
      <c r="J14" s="191"/>
      <c r="K14" s="116"/>
    </row>
    <row r="15" spans="1:13">
      <c r="A15" s="119" t="s">
        <v>24</v>
      </c>
      <c r="B15" s="119"/>
      <c r="C15" s="169"/>
      <c r="D15" s="172">
        <v>0</v>
      </c>
      <c r="E15" s="172">
        <v>0</v>
      </c>
      <c r="F15" s="172">
        <v>0</v>
      </c>
      <c r="G15" s="172">
        <v>0</v>
      </c>
      <c r="H15" s="120">
        <f t="shared" ref="H15" si="0">SUM(D15:G15)</f>
        <v>0</v>
      </c>
      <c r="I15" s="121"/>
      <c r="J15" s="172">
        <v>0</v>
      </c>
      <c r="K15" s="122"/>
      <c r="L15" s="120">
        <f t="shared" ref="L15" si="1">+H15+J15</f>
        <v>0</v>
      </c>
      <c r="M15" s="123">
        <f t="shared" ref="M15" si="2">D15+E15+F15+J15+G15-L15</f>
        <v>0</v>
      </c>
    </row>
    <row r="16" spans="1:13">
      <c r="A16" s="119" t="s">
        <v>25</v>
      </c>
      <c r="B16" s="124"/>
      <c r="C16" s="169"/>
      <c r="D16" s="172">
        <v>0</v>
      </c>
      <c r="E16" s="172">
        <v>0</v>
      </c>
      <c r="F16" s="172">
        <v>0</v>
      </c>
      <c r="G16" s="172">
        <v>0</v>
      </c>
      <c r="H16" s="120">
        <f t="shared" ref="H16:H17" si="3">SUM(D16:G16)</f>
        <v>0</v>
      </c>
      <c r="I16" s="121"/>
      <c r="J16" s="172">
        <v>0</v>
      </c>
      <c r="K16" s="122"/>
      <c r="L16" s="120">
        <f t="shared" ref="L16:L17" si="4">+H16+J16</f>
        <v>0</v>
      </c>
      <c r="M16" s="123">
        <f t="shared" ref="M16:M17" si="5">D16+E16+F16+J16+G16-L16</f>
        <v>0</v>
      </c>
    </row>
    <row r="17" spans="1:13">
      <c r="A17" s="119" t="s">
        <v>26</v>
      </c>
      <c r="B17" s="124"/>
      <c r="C17" s="169"/>
      <c r="D17" s="172">
        <v>0</v>
      </c>
      <c r="E17" s="172">
        <v>0</v>
      </c>
      <c r="F17" s="172">
        <v>0</v>
      </c>
      <c r="G17" s="172">
        <v>0</v>
      </c>
      <c r="H17" s="120">
        <f t="shared" si="3"/>
        <v>0</v>
      </c>
      <c r="I17" s="121"/>
      <c r="J17" s="172">
        <v>0</v>
      </c>
      <c r="K17" s="122"/>
      <c r="L17" s="120">
        <f t="shared" si="4"/>
        <v>0</v>
      </c>
      <c r="M17" s="123">
        <f t="shared" si="5"/>
        <v>0</v>
      </c>
    </row>
    <row r="18" spans="1:13">
      <c r="A18" s="135" t="s">
        <v>27</v>
      </c>
      <c r="B18" s="173"/>
      <c r="C18" s="169"/>
      <c r="D18" s="143">
        <f>SUM(D15:D17)</f>
        <v>0</v>
      </c>
      <c r="E18" s="143">
        <f>SUM(E15:E17)</f>
        <v>0</v>
      </c>
      <c r="F18" s="143">
        <f>SUM(F15:F17)</f>
        <v>0</v>
      </c>
      <c r="G18" s="143">
        <f>SUM(G15:G17)</f>
        <v>0</v>
      </c>
      <c r="H18" s="136">
        <f>SUM(H15:H17)</f>
        <v>0</v>
      </c>
      <c r="I18" s="143">
        <f t="shared" ref="I18:M18" si="6">SUM(I15:I17)</f>
        <v>0</v>
      </c>
      <c r="J18" s="143">
        <f>SUM(J15:J17)</f>
        <v>0</v>
      </c>
      <c r="K18" s="143">
        <f t="shared" si="6"/>
        <v>0</v>
      </c>
      <c r="L18" s="143">
        <f>SUM(L15:L17)</f>
        <v>0</v>
      </c>
      <c r="M18" s="144">
        <f t="shared" si="6"/>
        <v>0</v>
      </c>
    </row>
    <row r="19" spans="1:13">
      <c r="A19" s="174"/>
      <c r="B19" s="174"/>
      <c r="C19" s="175"/>
      <c r="D19" s="177"/>
      <c r="E19" s="177"/>
      <c r="F19" s="177"/>
      <c r="G19" s="177"/>
      <c r="H19" s="125"/>
      <c r="I19" s="125"/>
      <c r="J19" s="177"/>
      <c r="K19" s="122"/>
      <c r="L19" s="120"/>
    </row>
    <row r="20" spans="1:13">
      <c r="A20" s="145" t="s">
        <v>28</v>
      </c>
      <c r="B20" s="130"/>
      <c r="C20" s="178"/>
      <c r="D20" s="179"/>
      <c r="E20" s="179"/>
      <c r="F20" s="179"/>
      <c r="G20" s="179"/>
      <c r="H20" s="131"/>
      <c r="I20" s="131"/>
      <c r="J20" s="179"/>
      <c r="K20" s="132"/>
      <c r="L20" s="120"/>
    </row>
    <row r="21" spans="1:13">
      <c r="A21" s="124"/>
      <c r="B21" s="124"/>
      <c r="C21" s="178"/>
      <c r="D21" s="179"/>
      <c r="E21" s="179"/>
      <c r="F21" s="179"/>
      <c r="G21" s="179"/>
      <c r="H21" s="131"/>
      <c r="I21" s="131"/>
      <c r="J21" s="179"/>
      <c r="K21" s="132"/>
      <c r="L21" s="120"/>
    </row>
    <row r="22" spans="1:13">
      <c r="A22" s="118" t="s">
        <v>29</v>
      </c>
      <c r="B22" s="118"/>
      <c r="C22" s="178"/>
      <c r="D22" s="179"/>
      <c r="E22" s="179"/>
      <c r="F22" s="179"/>
      <c r="G22" s="179"/>
      <c r="H22" s="131"/>
      <c r="I22" s="131"/>
      <c r="J22" s="179"/>
      <c r="K22" s="132"/>
      <c r="L22" s="120"/>
    </row>
    <row r="23" spans="1:13">
      <c r="A23" s="119" t="s">
        <v>30</v>
      </c>
      <c r="B23" s="124"/>
      <c r="C23" s="178"/>
      <c r="D23" s="172">
        <v>0</v>
      </c>
      <c r="E23" s="172">
        <v>0</v>
      </c>
      <c r="F23" s="172">
        <v>0</v>
      </c>
      <c r="G23" s="172"/>
      <c r="H23" s="120">
        <f t="shared" ref="H23" si="7">SUM(D23:G23)</f>
        <v>0</v>
      </c>
      <c r="I23" s="121"/>
      <c r="J23" s="172">
        <v>0</v>
      </c>
      <c r="K23" s="122"/>
      <c r="L23" s="120">
        <f t="shared" ref="L23" si="8">+H23+J23</f>
        <v>0</v>
      </c>
      <c r="M23" s="123">
        <f t="shared" ref="M23" si="9">D23+E23+F23+J23+G23-L23</f>
        <v>0</v>
      </c>
    </row>
    <row r="24" spans="1:13">
      <c r="A24" s="119"/>
      <c r="B24" s="180"/>
      <c r="C24" s="178"/>
      <c r="D24" s="172">
        <v>0</v>
      </c>
      <c r="E24" s="172">
        <v>0</v>
      </c>
      <c r="F24" s="172">
        <v>0</v>
      </c>
      <c r="G24" s="172">
        <v>0</v>
      </c>
      <c r="H24" s="120">
        <f t="shared" ref="H24:H26" si="10">SUM(D24:G24)</f>
        <v>0</v>
      </c>
      <c r="I24" s="121"/>
      <c r="J24" s="172">
        <v>0</v>
      </c>
      <c r="K24" s="122"/>
      <c r="L24" s="120">
        <f t="shared" ref="L24:L26" si="11">+H24+J24</f>
        <v>0</v>
      </c>
      <c r="M24" s="123">
        <f t="shared" ref="M24:M26" si="12">D24+E24+F24+J24+G24-L24</f>
        <v>0</v>
      </c>
    </row>
    <row r="25" spans="1:13">
      <c r="A25" s="119" t="s">
        <v>31</v>
      </c>
      <c r="B25" s="124"/>
      <c r="C25" s="178"/>
      <c r="D25" s="172">
        <v>0</v>
      </c>
      <c r="E25" s="172">
        <v>0</v>
      </c>
      <c r="F25" s="172">
        <v>0</v>
      </c>
      <c r="G25" s="172">
        <v>0</v>
      </c>
      <c r="H25" s="120">
        <f t="shared" si="10"/>
        <v>0</v>
      </c>
      <c r="I25" s="121"/>
      <c r="J25" s="172">
        <v>0</v>
      </c>
      <c r="K25" s="122"/>
      <c r="L25" s="120">
        <f t="shared" si="11"/>
        <v>0</v>
      </c>
      <c r="M25" s="123">
        <f t="shared" si="12"/>
        <v>0</v>
      </c>
    </row>
    <row r="26" spans="1:13">
      <c r="A26" s="119" t="s">
        <v>32</v>
      </c>
      <c r="B26" s="119"/>
      <c r="C26" s="178"/>
      <c r="D26" s="172">
        <v>0</v>
      </c>
      <c r="E26" s="172">
        <v>0</v>
      </c>
      <c r="F26" s="172">
        <v>0</v>
      </c>
      <c r="G26" s="172">
        <v>0</v>
      </c>
      <c r="H26" s="120">
        <f t="shared" si="10"/>
        <v>0</v>
      </c>
      <c r="I26" s="121"/>
      <c r="J26" s="172">
        <v>0</v>
      </c>
      <c r="K26" s="122"/>
      <c r="L26" s="120">
        <f t="shared" si="11"/>
        <v>0</v>
      </c>
      <c r="M26" s="123">
        <f t="shared" si="12"/>
        <v>0</v>
      </c>
    </row>
    <row r="27" spans="1:13" ht="14">
      <c r="A27" s="135" t="s">
        <v>33</v>
      </c>
      <c r="B27" s="135"/>
      <c r="C27" s="175"/>
      <c r="D27" s="136">
        <f t="shared" ref="D27:M27" si="13">SUM(D23:D26)</f>
        <v>0</v>
      </c>
      <c r="E27" s="136">
        <f t="shared" si="13"/>
        <v>0</v>
      </c>
      <c r="F27" s="136">
        <f t="shared" si="13"/>
        <v>0</v>
      </c>
      <c r="G27" s="136">
        <f t="shared" si="13"/>
        <v>0</v>
      </c>
      <c r="H27" s="136">
        <f t="shared" si="13"/>
        <v>0</v>
      </c>
      <c r="I27" s="136">
        <f t="shared" si="13"/>
        <v>0</v>
      </c>
      <c r="J27" s="136">
        <f t="shared" si="13"/>
        <v>0</v>
      </c>
      <c r="K27" s="136">
        <f t="shared" si="13"/>
        <v>0</v>
      </c>
      <c r="L27" s="136">
        <f t="shared" si="13"/>
        <v>0</v>
      </c>
      <c r="M27" s="136">
        <f t="shared" si="13"/>
        <v>0</v>
      </c>
    </row>
    <row r="28" spans="1:13">
      <c r="A28" s="174"/>
      <c r="B28" s="174"/>
      <c r="C28" s="175"/>
      <c r="D28" s="177"/>
      <c r="E28" s="177"/>
      <c r="F28" s="177"/>
      <c r="G28" s="177"/>
      <c r="H28" s="125"/>
      <c r="I28" s="125"/>
      <c r="J28" s="177"/>
      <c r="K28" s="122"/>
      <c r="L28" s="120"/>
    </row>
    <row r="29" spans="1:13">
      <c r="A29" s="145" t="s">
        <v>34</v>
      </c>
      <c r="B29" s="130"/>
      <c r="C29" s="175"/>
      <c r="D29" s="177"/>
      <c r="E29" s="177"/>
      <c r="F29" s="177"/>
      <c r="G29" s="177"/>
      <c r="H29" s="125"/>
      <c r="I29" s="125"/>
      <c r="J29" s="177"/>
      <c r="K29" s="122"/>
      <c r="L29" s="120"/>
    </row>
    <row r="30" spans="1:13">
      <c r="A30" s="137"/>
      <c r="B30" s="118"/>
      <c r="C30" s="175"/>
      <c r="D30" s="177"/>
      <c r="E30" s="177"/>
      <c r="F30" s="177"/>
      <c r="G30" s="177"/>
      <c r="H30" s="125"/>
      <c r="I30" s="125"/>
      <c r="J30" s="177"/>
      <c r="K30" s="122"/>
      <c r="L30" s="120"/>
    </row>
    <row r="31" spans="1:13">
      <c r="A31" s="119" t="s">
        <v>35</v>
      </c>
      <c r="B31" s="119"/>
      <c r="C31" s="178"/>
      <c r="D31" s="172">
        <v>0</v>
      </c>
      <c r="E31" s="172">
        <v>0</v>
      </c>
      <c r="F31" s="172">
        <v>0</v>
      </c>
      <c r="G31" s="172">
        <v>0</v>
      </c>
      <c r="H31" s="120">
        <f t="shared" ref="H31" si="14">SUM(D31:G31)</f>
        <v>0</v>
      </c>
      <c r="I31" s="121"/>
      <c r="J31" s="172">
        <v>0</v>
      </c>
      <c r="K31" s="122"/>
      <c r="L31" s="120">
        <f t="shared" ref="L31" si="15">+H31+J31</f>
        <v>0</v>
      </c>
      <c r="M31" s="123">
        <f t="shared" ref="M31" si="16">D31+E31+F31+J31+G31-L31</f>
        <v>0</v>
      </c>
    </row>
    <row r="32" spans="1:13" ht="14">
      <c r="A32" s="135" t="s">
        <v>36</v>
      </c>
      <c r="B32" s="119"/>
      <c r="C32" s="175"/>
      <c r="D32" s="136">
        <f>SUM(D31:D31)</f>
        <v>0</v>
      </c>
      <c r="E32" s="136">
        <f>SUM(E31:E31)</f>
        <v>0</v>
      </c>
      <c r="F32" s="136">
        <f>SUM(F31:F31)</f>
        <v>0</v>
      </c>
      <c r="G32" s="136">
        <f>SUM(G31:G31)</f>
        <v>0</v>
      </c>
      <c r="H32" s="136">
        <f>SUM(H31:H31)</f>
        <v>0</v>
      </c>
      <c r="I32" s="136">
        <f t="shared" ref="I32:M32" si="17">SUM(I31:I31)</f>
        <v>0</v>
      </c>
      <c r="J32" s="136">
        <f>SUM(J31:J31)</f>
        <v>0</v>
      </c>
      <c r="K32" s="136">
        <f t="shared" si="17"/>
        <v>0</v>
      </c>
      <c r="L32" s="136">
        <f>SUM(L31:L31)</f>
        <v>0</v>
      </c>
      <c r="M32" s="136">
        <f t="shared" si="17"/>
        <v>0</v>
      </c>
    </row>
    <row r="33" spans="1:19" ht="14">
      <c r="A33" s="135"/>
      <c r="B33" s="119"/>
      <c r="C33" s="175"/>
      <c r="D33" s="182"/>
      <c r="E33" s="182"/>
      <c r="F33" s="182"/>
      <c r="G33" s="182"/>
      <c r="H33" s="129"/>
      <c r="I33" s="129"/>
      <c r="J33" s="182"/>
      <c r="K33" s="129"/>
      <c r="L33" s="129"/>
      <c r="M33" s="129"/>
    </row>
    <row r="34" spans="1:19">
      <c r="A34" s="145" t="s">
        <v>37</v>
      </c>
      <c r="B34" s="118"/>
      <c r="C34" s="175"/>
      <c r="D34" s="177"/>
      <c r="E34" s="177"/>
      <c r="F34" s="177"/>
      <c r="G34" s="177"/>
      <c r="H34" s="125"/>
      <c r="I34" s="125"/>
      <c r="J34" s="177"/>
      <c r="K34" s="122"/>
      <c r="L34" s="120"/>
    </row>
    <row r="35" spans="1:19">
      <c r="A35" s="178" t="s">
        <v>38</v>
      </c>
      <c r="B35" s="119"/>
      <c r="C35" s="178"/>
      <c r="D35" s="172">
        <v>0</v>
      </c>
      <c r="E35" s="172">
        <v>0</v>
      </c>
      <c r="F35" s="172">
        <v>0</v>
      </c>
      <c r="G35" s="172">
        <v>0</v>
      </c>
      <c r="H35" s="120">
        <f t="shared" ref="H35" si="18">SUM(D35:G35)</f>
        <v>0</v>
      </c>
      <c r="I35" s="121"/>
      <c r="J35" s="172">
        <v>0</v>
      </c>
      <c r="K35" s="122"/>
      <c r="L35" s="120">
        <f t="shared" ref="L35" si="19">+H35+J35</f>
        <v>0</v>
      </c>
      <c r="M35" s="123">
        <f t="shared" ref="M35" si="20">D35+E35+F35+J35+G35-L35</f>
        <v>0</v>
      </c>
    </row>
    <row r="36" spans="1:19">
      <c r="A36" s="119" t="s">
        <v>39</v>
      </c>
      <c r="B36" s="119"/>
      <c r="C36" s="178"/>
      <c r="D36" s="172">
        <v>0</v>
      </c>
      <c r="E36" s="172">
        <v>0</v>
      </c>
      <c r="F36" s="172">
        <v>0</v>
      </c>
      <c r="G36" s="172">
        <v>0</v>
      </c>
      <c r="H36" s="120">
        <f t="shared" ref="H36:H38" si="21">SUM(D36:G36)</f>
        <v>0</v>
      </c>
      <c r="I36" s="121"/>
      <c r="J36" s="172">
        <v>0</v>
      </c>
      <c r="K36" s="122"/>
      <c r="L36" s="120">
        <f t="shared" ref="L36:L38" si="22">+H36+J36</f>
        <v>0</v>
      </c>
      <c r="M36" s="123">
        <f t="shared" ref="M36:M38" si="23">D36+E36+F36+J36+G36-L36</f>
        <v>0</v>
      </c>
    </row>
    <row r="37" spans="1:19">
      <c r="A37" s="119" t="s">
        <v>40</v>
      </c>
      <c r="B37" s="124"/>
      <c r="C37" s="175"/>
      <c r="D37" s="172">
        <v>0</v>
      </c>
      <c r="E37" s="172">
        <v>0</v>
      </c>
      <c r="F37" s="172">
        <v>0</v>
      </c>
      <c r="G37" s="172">
        <v>0</v>
      </c>
      <c r="H37" s="120">
        <f t="shared" si="21"/>
        <v>0</v>
      </c>
      <c r="I37" s="121"/>
      <c r="J37" s="172">
        <v>0</v>
      </c>
      <c r="K37" s="122"/>
      <c r="L37" s="120">
        <f t="shared" si="22"/>
        <v>0</v>
      </c>
      <c r="M37" s="123">
        <f t="shared" si="23"/>
        <v>0</v>
      </c>
    </row>
    <row r="38" spans="1:19">
      <c r="A38" s="119" t="s">
        <v>41</v>
      </c>
      <c r="B38" s="118"/>
      <c r="C38" s="175"/>
      <c r="D38" s="172">
        <v>0</v>
      </c>
      <c r="E38" s="172">
        <v>0</v>
      </c>
      <c r="F38" s="172">
        <v>0</v>
      </c>
      <c r="G38" s="172">
        <v>0</v>
      </c>
      <c r="H38" s="120">
        <f t="shared" si="21"/>
        <v>0</v>
      </c>
      <c r="I38" s="121"/>
      <c r="J38" s="172">
        <v>0</v>
      </c>
      <c r="K38" s="122"/>
      <c r="L38" s="120">
        <f t="shared" si="22"/>
        <v>0</v>
      </c>
      <c r="M38" s="123">
        <f t="shared" si="23"/>
        <v>0</v>
      </c>
    </row>
    <row r="39" spans="1:19" ht="14">
      <c r="A39" s="135" t="s">
        <v>42</v>
      </c>
      <c r="B39" s="119"/>
      <c r="C39" s="175"/>
      <c r="D39" s="136">
        <f>SUM(D35:D38)</f>
        <v>0</v>
      </c>
      <c r="E39" s="136">
        <f t="shared" ref="E39:I39" si="24">SUM(E35:E38)</f>
        <v>0</v>
      </c>
      <c r="F39" s="136">
        <f t="shared" si="24"/>
        <v>0</v>
      </c>
      <c r="G39" s="136">
        <f t="shared" si="24"/>
        <v>0</v>
      </c>
      <c r="H39" s="136">
        <f t="shared" si="24"/>
        <v>0</v>
      </c>
      <c r="I39" s="136">
        <f t="shared" si="24"/>
        <v>0</v>
      </c>
      <c r="J39" s="136">
        <f t="shared" ref="J39:M39" si="25">SUM(J35:J38)</f>
        <v>0</v>
      </c>
      <c r="K39" s="136">
        <f t="shared" si="25"/>
        <v>0</v>
      </c>
      <c r="L39" s="136">
        <f t="shared" si="25"/>
        <v>0</v>
      </c>
      <c r="M39" s="136">
        <f t="shared" si="25"/>
        <v>0</v>
      </c>
    </row>
    <row r="40" spans="1:19" ht="14">
      <c r="A40" s="174"/>
      <c r="B40" s="174"/>
      <c r="C40" s="175"/>
      <c r="D40" s="175"/>
      <c r="E40" s="175"/>
      <c r="F40" s="175"/>
      <c r="G40" s="175"/>
      <c r="H40" s="128"/>
      <c r="I40" s="128"/>
      <c r="J40" s="175"/>
      <c r="K40" s="128"/>
      <c r="L40" s="128"/>
      <c r="M40" s="128"/>
      <c r="N40" s="128"/>
      <c r="O40" s="128"/>
      <c r="P40" s="128"/>
      <c r="Q40" s="128"/>
      <c r="R40" s="128"/>
      <c r="S40" s="128"/>
    </row>
    <row r="41" spans="1:19">
      <c r="A41" s="145" t="s">
        <v>43</v>
      </c>
      <c r="B41" s="130"/>
      <c r="C41" s="175"/>
      <c r="D41" s="177"/>
      <c r="E41" s="177"/>
      <c r="F41" s="177"/>
      <c r="G41" s="177"/>
      <c r="H41" s="125"/>
      <c r="I41" s="125"/>
      <c r="J41" s="177"/>
      <c r="K41" s="122"/>
      <c r="L41" s="120"/>
    </row>
    <row r="42" spans="1:19">
      <c r="A42" s="119"/>
      <c r="B42" s="119"/>
      <c r="C42" s="175"/>
      <c r="D42" s="177"/>
      <c r="E42" s="177"/>
      <c r="F42" s="177"/>
      <c r="G42" s="177"/>
      <c r="H42" s="125"/>
      <c r="I42" s="125"/>
      <c r="J42" s="177"/>
      <c r="K42" s="122"/>
      <c r="L42" s="120"/>
    </row>
    <row r="43" spans="1:19">
      <c r="A43" s="119" t="s">
        <v>44</v>
      </c>
      <c r="B43" s="119"/>
      <c r="C43" s="178"/>
      <c r="D43" s="172">
        <v>0</v>
      </c>
      <c r="E43" s="172">
        <v>0</v>
      </c>
      <c r="F43" s="172">
        <v>0</v>
      </c>
      <c r="G43" s="172">
        <v>0</v>
      </c>
      <c r="H43" s="120">
        <f t="shared" ref="H43:H45" si="26">SUM(D43:G43)</f>
        <v>0</v>
      </c>
      <c r="I43" s="121"/>
      <c r="J43" s="172">
        <v>0</v>
      </c>
      <c r="K43" s="122"/>
      <c r="L43" s="120">
        <f t="shared" ref="L43:L45" si="27">+H43+J43</f>
        <v>0</v>
      </c>
      <c r="M43" s="123">
        <f t="shared" ref="M43:M45" si="28">D43+E43+F43+J43+G43-L43</f>
        <v>0</v>
      </c>
    </row>
    <row r="44" spans="1:19">
      <c r="A44" s="119" t="s">
        <v>45</v>
      </c>
      <c r="B44" s="119"/>
      <c r="C44" s="178"/>
      <c r="D44" s="172">
        <v>0</v>
      </c>
      <c r="E44" s="172">
        <v>0</v>
      </c>
      <c r="F44" s="172">
        <v>0</v>
      </c>
      <c r="G44" s="172">
        <v>0</v>
      </c>
      <c r="H44" s="120">
        <f t="shared" si="26"/>
        <v>0</v>
      </c>
      <c r="I44" s="121"/>
      <c r="J44" s="172">
        <v>0</v>
      </c>
      <c r="K44" s="122"/>
      <c r="L44" s="120">
        <f t="shared" si="27"/>
        <v>0</v>
      </c>
      <c r="M44" s="123">
        <f t="shared" si="28"/>
        <v>0</v>
      </c>
    </row>
    <row r="45" spans="1:19">
      <c r="A45" s="119" t="s">
        <v>46</v>
      </c>
      <c r="B45" s="119"/>
      <c r="C45" s="178"/>
      <c r="D45" s="172">
        <v>0</v>
      </c>
      <c r="E45" s="172">
        <v>0</v>
      </c>
      <c r="F45" s="172">
        <v>0</v>
      </c>
      <c r="G45" s="172">
        <v>0</v>
      </c>
      <c r="H45" s="120">
        <f t="shared" si="26"/>
        <v>0</v>
      </c>
      <c r="I45" s="121"/>
      <c r="J45" s="172">
        <v>0</v>
      </c>
      <c r="K45" s="122"/>
      <c r="L45" s="120">
        <f t="shared" si="27"/>
        <v>0</v>
      </c>
      <c r="M45" s="123">
        <f t="shared" si="28"/>
        <v>0</v>
      </c>
    </row>
    <row r="46" spans="1:19" ht="14">
      <c r="A46" s="135" t="s">
        <v>47</v>
      </c>
      <c r="B46" s="135"/>
      <c r="C46" s="175"/>
      <c r="D46" s="136">
        <f t="shared" ref="D46:M46" si="29">SUM(D43:D45)</f>
        <v>0</v>
      </c>
      <c r="E46" s="136">
        <f t="shared" si="29"/>
        <v>0</v>
      </c>
      <c r="F46" s="136">
        <f t="shared" si="29"/>
        <v>0</v>
      </c>
      <c r="G46" s="136">
        <f t="shared" si="29"/>
        <v>0</v>
      </c>
      <c r="H46" s="136">
        <f t="shared" si="29"/>
        <v>0</v>
      </c>
      <c r="I46" s="136">
        <f t="shared" si="29"/>
        <v>0</v>
      </c>
      <c r="J46" s="136">
        <f t="shared" si="29"/>
        <v>0</v>
      </c>
      <c r="K46" s="136">
        <f t="shared" si="29"/>
        <v>0</v>
      </c>
      <c r="L46" s="136">
        <f t="shared" si="29"/>
        <v>0</v>
      </c>
      <c r="M46" s="136">
        <f t="shared" si="29"/>
        <v>0</v>
      </c>
    </row>
    <row r="47" spans="1:19">
      <c r="A47" s="174"/>
      <c r="B47" s="174"/>
      <c r="C47" s="175"/>
      <c r="D47" s="177"/>
      <c r="E47" s="177"/>
      <c r="F47" s="177"/>
      <c r="G47" s="177"/>
      <c r="H47" s="125"/>
      <c r="I47" s="125"/>
      <c r="J47" s="177"/>
      <c r="K47" s="122"/>
      <c r="L47" s="120"/>
    </row>
    <row r="48" spans="1:19">
      <c r="A48" s="183" t="s">
        <v>48</v>
      </c>
      <c r="B48" s="184"/>
      <c r="C48" s="175"/>
      <c r="D48" s="177"/>
      <c r="E48" s="177"/>
      <c r="F48" s="177"/>
      <c r="G48" s="177"/>
      <c r="H48" s="125"/>
      <c r="I48" s="125"/>
      <c r="J48" s="177"/>
      <c r="K48" s="122"/>
      <c r="L48" s="120"/>
    </row>
    <row r="49" spans="1:15">
      <c r="A49" s="118"/>
      <c r="B49" s="118"/>
      <c r="C49" s="175"/>
      <c r="D49" s="177"/>
      <c r="E49" s="177"/>
      <c r="F49" s="177"/>
      <c r="G49" s="177"/>
      <c r="H49" s="125"/>
      <c r="I49" s="125"/>
      <c r="J49" s="177"/>
      <c r="K49" s="122"/>
      <c r="L49" s="120"/>
    </row>
    <row r="50" spans="1:15">
      <c r="A50" s="119" t="s">
        <v>49</v>
      </c>
      <c r="B50" s="119"/>
      <c r="C50" s="178"/>
      <c r="D50" s="172">
        <v>0</v>
      </c>
      <c r="E50" s="172">
        <v>0</v>
      </c>
      <c r="F50" s="172">
        <v>0</v>
      </c>
      <c r="G50" s="172"/>
      <c r="H50" s="120">
        <f t="shared" ref="H50:H52" si="30">SUM(D50:G50)</f>
        <v>0</v>
      </c>
      <c r="I50" s="121"/>
      <c r="J50" s="172">
        <v>0</v>
      </c>
      <c r="K50" s="122"/>
      <c r="L50" s="120">
        <f t="shared" ref="L50:L52" si="31">+H50+J50</f>
        <v>0</v>
      </c>
      <c r="M50" s="123">
        <f t="shared" ref="M50:M52" si="32">D50+E50+F50+J50+G50-L50</f>
        <v>0</v>
      </c>
    </row>
    <row r="51" spans="1:15">
      <c r="A51" s="119" t="s">
        <v>50</v>
      </c>
      <c r="B51" s="119"/>
      <c r="C51" s="178"/>
      <c r="D51" s="172">
        <v>0</v>
      </c>
      <c r="E51" s="172">
        <v>0</v>
      </c>
      <c r="F51" s="172">
        <v>0</v>
      </c>
      <c r="G51" s="172"/>
      <c r="H51" s="120">
        <f t="shared" si="30"/>
        <v>0</v>
      </c>
      <c r="I51" s="121"/>
      <c r="J51" s="172">
        <v>0</v>
      </c>
      <c r="K51" s="122"/>
      <c r="L51" s="120">
        <f t="shared" si="31"/>
        <v>0</v>
      </c>
      <c r="M51" s="123">
        <f t="shared" si="32"/>
        <v>0</v>
      </c>
      <c r="O51" s="268"/>
    </row>
    <row r="52" spans="1:15">
      <c r="A52" s="119" t="s">
        <v>51</v>
      </c>
      <c r="B52" s="119"/>
      <c r="C52" s="178"/>
      <c r="D52" s="172">
        <v>0</v>
      </c>
      <c r="E52" s="172">
        <v>0</v>
      </c>
      <c r="F52" s="172">
        <v>0</v>
      </c>
      <c r="G52" s="172"/>
      <c r="H52" s="120">
        <f t="shared" si="30"/>
        <v>0</v>
      </c>
      <c r="I52" s="121"/>
      <c r="J52" s="172">
        <v>0</v>
      </c>
      <c r="K52" s="122"/>
      <c r="L52" s="120">
        <f t="shared" si="31"/>
        <v>0</v>
      </c>
      <c r="M52" s="123">
        <f t="shared" si="32"/>
        <v>0</v>
      </c>
      <c r="O52" s="268"/>
    </row>
    <row r="53" spans="1:15" ht="14">
      <c r="A53" s="185" t="s">
        <v>52</v>
      </c>
      <c r="B53" s="185"/>
      <c r="C53" s="175"/>
      <c r="D53" s="136">
        <f>D50+D51+D52</f>
        <v>0</v>
      </c>
      <c r="E53" s="136">
        <f t="shared" ref="E53:M53" si="33">SUM(E50:E52)</f>
        <v>0</v>
      </c>
      <c r="F53" s="136">
        <f t="shared" si="33"/>
        <v>0</v>
      </c>
      <c r="G53" s="136">
        <f t="shared" si="33"/>
        <v>0</v>
      </c>
      <c r="H53" s="136">
        <f t="shared" si="33"/>
        <v>0</v>
      </c>
      <c r="I53" s="136">
        <f t="shared" si="33"/>
        <v>0</v>
      </c>
      <c r="J53" s="136">
        <f t="shared" si="33"/>
        <v>0</v>
      </c>
      <c r="K53" s="136">
        <f t="shared" si="33"/>
        <v>0</v>
      </c>
      <c r="L53" s="136">
        <f t="shared" si="33"/>
        <v>0</v>
      </c>
      <c r="M53" s="136">
        <f t="shared" si="33"/>
        <v>0</v>
      </c>
      <c r="O53" s="268"/>
    </row>
    <row r="54" spans="1:15">
      <c r="A54" s="185"/>
      <c r="B54" s="185"/>
      <c r="C54" s="175"/>
      <c r="D54" s="182"/>
      <c r="E54" s="182"/>
      <c r="F54" s="182"/>
      <c r="G54" s="182"/>
      <c r="H54" s="129"/>
      <c r="I54" s="129"/>
      <c r="J54" s="182"/>
      <c r="K54" s="139"/>
      <c r="L54" s="120"/>
      <c r="M54" s="123"/>
    </row>
    <row r="55" spans="1:15">
      <c r="A55" s="183" t="s">
        <v>53</v>
      </c>
      <c r="B55" s="185"/>
      <c r="C55" s="175"/>
      <c r="D55" s="182"/>
      <c r="E55" s="182"/>
      <c r="F55" s="182"/>
      <c r="G55" s="182"/>
      <c r="H55" s="129"/>
      <c r="I55" s="129"/>
      <c r="J55" s="182"/>
      <c r="K55" s="139"/>
      <c r="L55" s="120"/>
      <c r="M55" s="123"/>
    </row>
    <row r="56" spans="1:15">
      <c r="A56" s="119"/>
      <c r="B56" s="185"/>
      <c r="C56" s="175"/>
      <c r="D56" s="182"/>
      <c r="E56" s="182"/>
      <c r="F56" s="182"/>
      <c r="G56" s="182"/>
      <c r="H56" s="129"/>
      <c r="I56" s="129"/>
      <c r="J56" s="182"/>
      <c r="K56" s="139"/>
      <c r="L56" s="120"/>
      <c r="M56" s="123"/>
    </row>
    <row r="57" spans="1:15">
      <c r="A57" s="119" t="s">
        <v>54</v>
      </c>
      <c r="B57" s="185"/>
      <c r="C57" s="178"/>
      <c r="D57" s="172">
        <v>0</v>
      </c>
      <c r="E57" s="172">
        <v>0</v>
      </c>
      <c r="F57" s="172">
        <v>0</v>
      </c>
      <c r="G57" s="172"/>
      <c r="H57" s="120">
        <f t="shared" ref="H57" si="34">SUM(D57:G57)</f>
        <v>0</v>
      </c>
      <c r="I57" s="121"/>
      <c r="J57" s="172">
        <v>0</v>
      </c>
      <c r="K57" s="122"/>
      <c r="L57" s="120">
        <f t="shared" ref="L57" si="35">+H57+J57</f>
        <v>0</v>
      </c>
      <c r="M57" s="123">
        <f t="shared" ref="M57" si="36">D57+E57+F57+J57+G57-L57</f>
        <v>0</v>
      </c>
    </row>
    <row r="58" spans="1:15" ht="14">
      <c r="A58" s="185" t="s">
        <v>55</v>
      </c>
      <c r="B58" s="185"/>
      <c r="C58" s="175"/>
      <c r="D58" s="136">
        <f t="shared" ref="D58:M58" si="37">SUM(D57:D57)</f>
        <v>0</v>
      </c>
      <c r="E58" s="136">
        <f t="shared" si="37"/>
        <v>0</v>
      </c>
      <c r="F58" s="136">
        <f t="shared" si="37"/>
        <v>0</v>
      </c>
      <c r="G58" s="136">
        <f t="shared" si="37"/>
        <v>0</v>
      </c>
      <c r="H58" s="136">
        <f t="shared" si="37"/>
        <v>0</v>
      </c>
      <c r="I58" s="136">
        <f t="shared" si="37"/>
        <v>0</v>
      </c>
      <c r="J58" s="136">
        <f t="shared" si="37"/>
        <v>0</v>
      </c>
      <c r="K58" s="136">
        <f t="shared" si="37"/>
        <v>0</v>
      </c>
      <c r="L58" s="136">
        <f t="shared" si="37"/>
        <v>0</v>
      </c>
      <c r="M58" s="136">
        <f t="shared" si="37"/>
        <v>0</v>
      </c>
    </row>
    <row r="59" spans="1:15">
      <c r="A59" s="185"/>
      <c r="B59" s="185"/>
      <c r="C59" s="175"/>
      <c r="D59" s="182"/>
      <c r="E59" s="182"/>
      <c r="F59" s="182"/>
      <c r="G59" s="182"/>
      <c r="H59" s="129"/>
      <c r="I59" s="129"/>
      <c r="J59" s="182"/>
      <c r="K59" s="139"/>
      <c r="L59" s="120"/>
      <c r="M59" s="123"/>
    </row>
    <row r="60" spans="1:15">
      <c r="A60" s="183" t="s">
        <v>56</v>
      </c>
      <c r="B60" s="185"/>
      <c r="C60" s="175"/>
      <c r="D60" s="182"/>
      <c r="E60" s="182"/>
      <c r="F60" s="182"/>
      <c r="G60" s="182"/>
      <c r="H60" s="129"/>
      <c r="I60" s="129"/>
      <c r="J60" s="182"/>
      <c r="K60" s="139"/>
      <c r="L60" s="120"/>
      <c r="M60" s="123"/>
    </row>
    <row r="61" spans="1:15">
      <c r="A61" s="118"/>
      <c r="B61" s="185"/>
      <c r="C61" s="175"/>
      <c r="D61" s="182"/>
      <c r="E61" s="182"/>
      <c r="F61" s="182"/>
      <c r="G61" s="182"/>
      <c r="H61" s="129"/>
      <c r="I61" s="129"/>
      <c r="J61" s="182"/>
      <c r="K61" s="139"/>
      <c r="L61" s="120"/>
      <c r="M61" s="123"/>
    </row>
    <row r="62" spans="1:15" ht="28">
      <c r="A62" s="262" t="s">
        <v>57</v>
      </c>
      <c r="B62" s="185"/>
      <c r="C62" s="178"/>
      <c r="D62" s="172">
        <v>0</v>
      </c>
      <c r="E62" s="172">
        <v>0</v>
      </c>
      <c r="F62" s="172">
        <v>0</v>
      </c>
      <c r="G62" s="172">
        <v>0</v>
      </c>
      <c r="H62" s="120">
        <f t="shared" ref="H62:H65" si="38">SUM(D62:G62)</f>
        <v>0</v>
      </c>
      <c r="I62" s="121"/>
      <c r="J62" s="172">
        <v>0</v>
      </c>
      <c r="K62" s="122"/>
      <c r="L62" s="120">
        <f t="shared" ref="L62:L65" si="39">+H62+J62</f>
        <v>0</v>
      </c>
      <c r="M62" s="123">
        <f t="shared" ref="M62:M65" si="40">D62+E62+F62+J62+G62-L62</f>
        <v>0</v>
      </c>
    </row>
    <row r="63" spans="1:15">
      <c r="A63" s="262" t="s">
        <v>58</v>
      </c>
      <c r="B63" s="185"/>
      <c r="C63" s="178"/>
      <c r="D63" s="172">
        <v>0</v>
      </c>
      <c r="E63" s="172">
        <v>0</v>
      </c>
      <c r="F63" s="172">
        <v>0</v>
      </c>
      <c r="G63" s="172">
        <v>0</v>
      </c>
      <c r="H63" s="120">
        <f t="shared" si="38"/>
        <v>0</v>
      </c>
      <c r="I63" s="121"/>
      <c r="J63" s="172">
        <v>0</v>
      </c>
      <c r="K63" s="122"/>
      <c r="L63" s="120">
        <f t="shared" si="39"/>
        <v>0</v>
      </c>
      <c r="M63" s="123">
        <f t="shared" si="40"/>
        <v>0</v>
      </c>
    </row>
    <row r="64" spans="1:15">
      <c r="A64" s="263" t="s">
        <v>59</v>
      </c>
      <c r="B64" s="185"/>
      <c r="C64" s="178"/>
      <c r="D64" s="172">
        <v>0</v>
      </c>
      <c r="E64" s="172">
        <v>0</v>
      </c>
      <c r="F64" s="172">
        <v>0</v>
      </c>
      <c r="G64" s="172">
        <v>0</v>
      </c>
      <c r="H64" s="120">
        <f t="shared" si="38"/>
        <v>0</v>
      </c>
      <c r="I64" s="121"/>
      <c r="J64" s="172">
        <v>0</v>
      </c>
      <c r="K64" s="122"/>
      <c r="L64" s="120">
        <f t="shared" si="39"/>
        <v>0</v>
      </c>
      <c r="M64" s="123">
        <f t="shared" si="40"/>
        <v>0</v>
      </c>
    </row>
    <row r="65" spans="1:13">
      <c r="A65" s="119" t="s">
        <v>60</v>
      </c>
      <c r="B65" s="185"/>
      <c r="C65" s="178"/>
      <c r="D65" s="172">
        <v>0</v>
      </c>
      <c r="E65" s="172">
        <v>0</v>
      </c>
      <c r="F65" s="172">
        <v>0</v>
      </c>
      <c r="G65" s="172">
        <v>0</v>
      </c>
      <c r="H65" s="120">
        <f t="shared" si="38"/>
        <v>0</v>
      </c>
      <c r="I65" s="121"/>
      <c r="J65" s="172">
        <v>0</v>
      </c>
      <c r="K65" s="122"/>
      <c r="L65" s="120">
        <f t="shared" si="39"/>
        <v>0</v>
      </c>
      <c r="M65" s="123">
        <f t="shared" si="40"/>
        <v>0</v>
      </c>
    </row>
    <row r="66" spans="1:13" ht="14">
      <c r="A66" s="185" t="s">
        <v>61</v>
      </c>
      <c r="B66" s="185"/>
      <c r="C66" s="175"/>
      <c r="D66" s="136">
        <f>SUM(F52)</f>
        <v>0</v>
      </c>
      <c r="E66" s="181"/>
      <c r="F66" s="181"/>
      <c r="G66" s="136">
        <f t="shared" ref="G66:M66" si="41">SUM(I52)</f>
        <v>0</v>
      </c>
      <c r="H66" s="136">
        <f t="shared" si="41"/>
        <v>0</v>
      </c>
      <c r="I66" s="136">
        <f t="shared" si="41"/>
        <v>0</v>
      </c>
      <c r="J66" s="136">
        <f t="shared" si="41"/>
        <v>0</v>
      </c>
      <c r="K66" s="136">
        <f t="shared" si="41"/>
        <v>0</v>
      </c>
      <c r="L66" s="136">
        <f t="shared" si="41"/>
        <v>0</v>
      </c>
      <c r="M66" s="136">
        <f t="shared" si="41"/>
        <v>0</v>
      </c>
    </row>
    <row r="67" spans="1:13">
      <c r="A67" s="185"/>
      <c r="B67" s="185"/>
      <c r="C67" s="175"/>
      <c r="D67" s="182"/>
      <c r="E67" s="182"/>
      <c r="F67" s="182"/>
      <c r="G67" s="182"/>
      <c r="H67" s="129"/>
      <c r="I67" s="129"/>
      <c r="J67" s="182"/>
      <c r="K67" s="139"/>
      <c r="L67" s="120"/>
      <c r="M67" s="123"/>
    </row>
    <row r="68" spans="1:13">
      <c r="A68" s="183" t="s">
        <v>62</v>
      </c>
      <c r="B68" s="185"/>
      <c r="C68" s="175"/>
      <c r="D68" s="182"/>
      <c r="E68" s="182"/>
      <c r="F68" s="182"/>
      <c r="G68" s="182"/>
      <c r="H68" s="129"/>
      <c r="I68" s="129"/>
      <c r="J68" s="182"/>
      <c r="K68" s="139"/>
      <c r="L68" s="120"/>
      <c r="M68" s="123"/>
    </row>
    <row r="69" spans="1:13">
      <c r="A69" s="118"/>
      <c r="B69" s="185"/>
      <c r="C69" s="175"/>
      <c r="D69" s="182"/>
      <c r="E69" s="182"/>
      <c r="F69" s="182"/>
      <c r="G69" s="182"/>
      <c r="H69" s="129"/>
      <c r="I69" s="129"/>
      <c r="J69" s="182"/>
      <c r="K69" s="139"/>
      <c r="L69" s="120"/>
      <c r="M69" s="123"/>
    </row>
    <row r="70" spans="1:13">
      <c r="A70" s="119" t="s">
        <v>63</v>
      </c>
      <c r="B70" s="185"/>
      <c r="C70" s="178"/>
      <c r="D70" s="172">
        <v>0</v>
      </c>
      <c r="E70" s="172">
        <v>0</v>
      </c>
      <c r="F70" s="172">
        <v>0</v>
      </c>
      <c r="G70" s="172"/>
      <c r="H70" s="120">
        <f t="shared" ref="H70:H72" si="42">SUM(D70:G70)</f>
        <v>0</v>
      </c>
      <c r="I70" s="121"/>
      <c r="J70" s="172"/>
      <c r="K70" s="122"/>
      <c r="L70" s="120">
        <f t="shared" ref="L70:L72" si="43">+H70+J70</f>
        <v>0</v>
      </c>
      <c r="M70" s="123">
        <f t="shared" ref="M70:M72" si="44">D70+E70+F70+J70+G70-L70</f>
        <v>0</v>
      </c>
    </row>
    <row r="71" spans="1:13">
      <c r="A71" s="119" t="s">
        <v>64</v>
      </c>
      <c r="B71" s="185"/>
      <c r="C71" s="178"/>
      <c r="D71" s="172">
        <v>0</v>
      </c>
      <c r="E71" s="172">
        <v>0</v>
      </c>
      <c r="F71" s="172">
        <v>0</v>
      </c>
      <c r="G71" s="172">
        <v>0</v>
      </c>
      <c r="H71" s="120">
        <f t="shared" si="42"/>
        <v>0</v>
      </c>
      <c r="I71" s="121"/>
      <c r="J71" s="172">
        <v>0</v>
      </c>
      <c r="K71" s="122"/>
      <c r="L71" s="120">
        <f t="shared" si="43"/>
        <v>0</v>
      </c>
      <c r="M71" s="123">
        <f t="shared" si="44"/>
        <v>0</v>
      </c>
    </row>
    <row r="72" spans="1:13">
      <c r="A72" s="119" t="s">
        <v>65</v>
      </c>
      <c r="B72" s="185"/>
      <c r="C72" s="178"/>
      <c r="D72" s="172">
        <v>0</v>
      </c>
      <c r="E72" s="172">
        <v>0</v>
      </c>
      <c r="F72" s="172">
        <v>0</v>
      </c>
      <c r="G72" s="172">
        <v>0</v>
      </c>
      <c r="H72" s="120">
        <f t="shared" si="42"/>
        <v>0</v>
      </c>
      <c r="I72" s="121"/>
      <c r="J72" s="172">
        <v>0</v>
      </c>
      <c r="K72" s="122"/>
      <c r="L72" s="120">
        <f t="shared" si="43"/>
        <v>0</v>
      </c>
      <c r="M72" s="123">
        <f t="shared" si="44"/>
        <v>0</v>
      </c>
    </row>
    <row r="73" spans="1:13">
      <c r="A73" s="185" t="s">
        <v>66</v>
      </c>
      <c r="B73" s="185"/>
      <c r="C73" s="175"/>
      <c r="D73" s="136">
        <f>SUM(D70:D72)</f>
        <v>0</v>
      </c>
      <c r="E73" s="136">
        <f t="shared" ref="E73:M73" si="45">SUM(E70:E72)</f>
        <v>0</v>
      </c>
      <c r="F73" s="136">
        <f t="shared" si="45"/>
        <v>0</v>
      </c>
      <c r="G73" s="136">
        <f t="shared" si="45"/>
        <v>0</v>
      </c>
      <c r="H73" s="136">
        <f t="shared" si="45"/>
        <v>0</v>
      </c>
      <c r="I73" s="136">
        <f t="shared" si="45"/>
        <v>0</v>
      </c>
      <c r="J73" s="136">
        <f t="shared" si="45"/>
        <v>0</v>
      </c>
      <c r="K73" s="136">
        <f t="shared" si="45"/>
        <v>0</v>
      </c>
      <c r="L73" s="136">
        <f t="shared" si="45"/>
        <v>0</v>
      </c>
      <c r="M73" s="144">
        <f t="shared" si="45"/>
        <v>0</v>
      </c>
    </row>
    <row r="74" spans="1:13">
      <c r="A74" s="185"/>
      <c r="B74" s="185"/>
      <c r="C74" s="175"/>
      <c r="D74" s="182"/>
      <c r="E74" s="182"/>
      <c r="F74" s="182"/>
      <c r="G74" s="182"/>
      <c r="H74" s="129"/>
      <c r="I74" s="129"/>
      <c r="J74" s="182"/>
      <c r="K74" s="139"/>
      <c r="L74" s="120"/>
      <c r="M74" s="123"/>
    </row>
    <row r="75" spans="1:13" ht="14">
      <c r="A75" s="185" t="s">
        <v>67</v>
      </c>
      <c r="B75" s="185"/>
      <c r="C75" s="175"/>
      <c r="D75" s="129">
        <f t="shared" ref="D75:M75" si="46">D73+D66+D58+D53+D46+D39+D32+D18+D27</f>
        <v>0</v>
      </c>
      <c r="E75" s="129">
        <f t="shared" si="46"/>
        <v>0</v>
      </c>
      <c r="F75" s="129">
        <f t="shared" si="46"/>
        <v>0</v>
      </c>
      <c r="G75" s="129">
        <f t="shared" si="46"/>
        <v>0</v>
      </c>
      <c r="H75" s="129">
        <f t="shared" si="46"/>
        <v>0</v>
      </c>
      <c r="I75" s="129">
        <f t="shared" si="46"/>
        <v>0</v>
      </c>
      <c r="J75" s="129">
        <f t="shared" si="46"/>
        <v>0</v>
      </c>
      <c r="K75" s="129">
        <f t="shared" si="46"/>
        <v>0</v>
      </c>
      <c r="L75" s="129">
        <f t="shared" si="46"/>
        <v>0</v>
      </c>
      <c r="M75" s="129">
        <f t="shared" si="46"/>
        <v>0</v>
      </c>
    </row>
    <row r="76" spans="1:13">
      <c r="A76" s="174"/>
      <c r="B76" s="174"/>
      <c r="C76" s="174"/>
      <c r="D76" s="177"/>
      <c r="E76" s="177"/>
      <c r="F76" s="177"/>
      <c r="G76" s="177"/>
      <c r="H76" s="125"/>
      <c r="I76" s="125"/>
      <c r="J76" s="177"/>
      <c r="K76" s="122"/>
      <c r="L76" s="120"/>
      <c r="M76" s="123">
        <f>D76+E76+F76+J76-L76</f>
        <v>0</v>
      </c>
    </row>
    <row r="77" spans="1:13">
      <c r="A77" s="186" t="s">
        <v>68</v>
      </c>
      <c r="B77" s="187"/>
      <c r="C77" s="188">
        <v>0</v>
      </c>
      <c r="D77" s="120">
        <f t="shared" ref="D77:L77" si="47">ROUND(+D75*$C$77,2)</f>
        <v>0</v>
      </c>
      <c r="E77" s="120">
        <f t="shared" si="47"/>
        <v>0</v>
      </c>
      <c r="F77" s="120">
        <f t="shared" si="47"/>
        <v>0</v>
      </c>
      <c r="G77" s="120">
        <f>ROUND(+G75*$C$77,2)</f>
        <v>0</v>
      </c>
      <c r="H77" s="120">
        <f>ROUND(+H75*$C$77,2)</f>
        <v>0</v>
      </c>
      <c r="I77" s="120"/>
      <c r="J77" s="120">
        <f t="shared" si="47"/>
        <v>0</v>
      </c>
      <c r="K77" s="120">
        <f t="shared" si="47"/>
        <v>0</v>
      </c>
      <c r="L77" s="120">
        <f t="shared" si="47"/>
        <v>0</v>
      </c>
      <c r="M77" s="123">
        <f>D77+E77+F77+J77-L77</f>
        <v>0</v>
      </c>
    </row>
    <row r="78" spans="1:13" ht="15" thickBot="1">
      <c r="A78" s="189"/>
      <c r="B78" s="189"/>
      <c r="C78" s="190"/>
      <c r="D78" s="177"/>
      <c r="E78" s="177"/>
      <c r="F78" s="177"/>
      <c r="G78" s="177"/>
      <c r="H78" s="125"/>
      <c r="I78" s="125"/>
      <c r="J78" s="177"/>
      <c r="K78" s="122"/>
      <c r="L78" s="120"/>
      <c r="M78" s="123">
        <f>D78+E78+F78+J78-L78</f>
        <v>0</v>
      </c>
    </row>
    <row r="79" spans="1:13" thickBot="1">
      <c r="A79" s="416" t="s">
        <v>69</v>
      </c>
      <c r="B79" s="418"/>
      <c r="C79" s="419"/>
      <c r="D79" s="417">
        <f t="shared" ref="D79:M79" si="48">+D77+D75</f>
        <v>0</v>
      </c>
      <c r="E79" s="417">
        <f t="shared" si="48"/>
        <v>0</v>
      </c>
      <c r="F79" s="417">
        <f t="shared" si="48"/>
        <v>0</v>
      </c>
      <c r="G79" s="417">
        <f>+G77+G75</f>
        <v>0</v>
      </c>
      <c r="H79" s="417">
        <f t="shared" si="48"/>
        <v>0</v>
      </c>
      <c r="I79" s="417"/>
      <c r="J79" s="417">
        <f t="shared" si="48"/>
        <v>0</v>
      </c>
      <c r="K79" s="417">
        <f t="shared" si="48"/>
        <v>0</v>
      </c>
      <c r="L79" s="417">
        <f t="shared" si="48"/>
        <v>0</v>
      </c>
      <c r="M79" s="417">
        <f t="shared" si="48"/>
        <v>0</v>
      </c>
    </row>
  </sheetData>
  <mergeCells count="5">
    <mergeCell ref="B5:E5"/>
    <mergeCell ref="B6:E6"/>
    <mergeCell ref="B7:E7"/>
    <mergeCell ref="B8:E8"/>
    <mergeCell ref="B9:E9"/>
  </mergeCells>
  <phoneticPr fontId="0" type="noConversion"/>
  <printOptions horizontalCentered="1" verticalCentered="1"/>
  <pageMargins left="0" right="0" top="0.78740157480314965" bottom="0.55118110236220474" header="0" footer="0"/>
  <pageSetup orientation="portrait" horizontalDpi="4294967293" verticalDpi="0" r:id="rId1"/>
  <headerFooter alignWithMargins="0">
    <oddFooter xml:space="preserve">&amp;CConservation International
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tabSelected="1" zoomScale="75" zoomScaleNormal="75" zoomScalePageLayoutView="7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R24" sqref="R24"/>
    </sheetView>
  </sheetViews>
  <sheetFormatPr defaultColWidth="8.84375" defaultRowHeight="14.5"/>
  <cols>
    <col min="1" max="1" width="46.84375" style="111" customWidth="1"/>
    <col min="2" max="2" width="4" style="111" customWidth="1"/>
    <col min="3" max="3" width="5.07421875" style="111" customWidth="1"/>
    <col min="4" max="4" width="16.4609375" style="111" customWidth="1"/>
    <col min="5" max="5" width="16.3046875" style="111" customWidth="1"/>
    <col min="6" max="7" width="16.4609375" style="111" customWidth="1"/>
    <col min="8" max="8" width="16.69140625" style="111" customWidth="1"/>
    <col min="9" max="9" width="1.53515625" style="111" customWidth="1"/>
    <col min="10" max="10" width="13.84375" style="111" bestFit="1" customWidth="1"/>
    <col min="11" max="11" width="1.3046875" style="141" customWidth="1"/>
    <col min="12" max="12" width="14.3046875" style="109" bestFit="1" customWidth="1"/>
    <col min="13" max="13" width="10.69140625" style="110" bestFit="1" customWidth="1"/>
    <col min="14" max="16384" width="8.84375" style="111"/>
  </cols>
  <sheetData>
    <row r="1" spans="1:13" ht="19.5" customHeight="1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13">
      <c r="A2" s="159"/>
      <c r="B2" s="159"/>
      <c r="C2" s="160"/>
      <c r="D2" s="161"/>
      <c r="E2" s="161"/>
      <c r="F2" s="161"/>
      <c r="G2" s="161"/>
      <c r="H2" s="161"/>
      <c r="I2" s="161"/>
      <c r="J2" s="161"/>
      <c r="K2" s="196"/>
      <c r="L2" s="161"/>
      <c r="M2" s="197"/>
    </row>
    <row r="3" spans="1:13" ht="20">
      <c r="A3" s="439" t="s">
        <v>73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</row>
    <row r="4" spans="1:13" ht="17.5">
      <c r="A4" s="162"/>
      <c r="B4" s="159"/>
      <c r="C4" s="163"/>
      <c r="D4" s="163"/>
      <c r="E4" s="161"/>
      <c r="F4" s="161"/>
      <c r="G4" s="161"/>
      <c r="H4" s="161"/>
      <c r="I4" s="161"/>
      <c r="J4" s="161"/>
      <c r="K4" s="196"/>
      <c r="L4" s="161"/>
      <c r="M4" s="197"/>
    </row>
    <row r="5" spans="1:13" ht="16" thickBot="1">
      <c r="A5" s="164" t="s">
        <v>2</v>
      </c>
      <c r="B5" s="335"/>
      <c r="C5" s="336"/>
      <c r="D5" s="336"/>
      <c r="E5" s="336"/>
      <c r="F5" s="161"/>
      <c r="G5" s="161"/>
      <c r="H5" s="161"/>
      <c r="I5" s="161"/>
      <c r="J5" s="161"/>
      <c r="K5" s="196"/>
      <c r="L5" s="161"/>
      <c r="M5" s="197"/>
    </row>
    <row r="6" spans="1:13" ht="16" thickBot="1">
      <c r="A6" s="164" t="s">
        <v>4</v>
      </c>
      <c r="B6" s="420"/>
      <c r="C6" s="421"/>
      <c r="D6" s="421"/>
      <c r="E6" s="421"/>
      <c r="F6" s="161"/>
      <c r="G6" s="161"/>
      <c r="H6" s="161"/>
      <c r="I6" s="161"/>
      <c r="J6" s="161"/>
      <c r="K6" s="196"/>
      <c r="L6" s="161"/>
      <c r="M6" s="197"/>
    </row>
    <row r="7" spans="1:13" ht="13.5" customHeight="1" thickBot="1">
      <c r="A7" s="164" t="s">
        <v>5</v>
      </c>
      <c r="B7" s="420"/>
      <c r="C7" s="422"/>
      <c r="D7" s="422"/>
      <c r="E7" s="422"/>
      <c r="F7" s="261"/>
      <c r="G7" s="261"/>
      <c r="H7" s="261"/>
      <c r="I7" s="261"/>
      <c r="J7" s="261"/>
      <c r="K7" s="261"/>
      <c r="L7" s="261"/>
      <c r="M7" s="261"/>
    </row>
    <row r="8" spans="1:13" ht="16" thickBot="1">
      <c r="A8" s="164" t="s">
        <v>6</v>
      </c>
      <c r="B8" s="420"/>
      <c r="C8" s="336"/>
      <c r="D8" s="336"/>
      <c r="E8" s="336"/>
      <c r="F8" s="161"/>
      <c r="G8" s="161"/>
      <c r="H8" s="161"/>
      <c r="I8" s="161"/>
      <c r="J8" s="161"/>
      <c r="K8" s="196"/>
      <c r="L8" s="161"/>
      <c r="M8" s="197"/>
    </row>
    <row r="9" spans="1:13" ht="16" thickBot="1">
      <c r="A9" s="164" t="s">
        <v>7</v>
      </c>
      <c r="B9" s="420"/>
      <c r="C9" s="421"/>
      <c r="D9" s="421"/>
      <c r="E9" s="421"/>
      <c r="F9" s="161"/>
      <c r="G9" s="161"/>
      <c r="H9" s="161"/>
      <c r="I9" s="161"/>
      <c r="J9" s="161"/>
      <c r="K9" s="196"/>
      <c r="L9" s="161"/>
      <c r="M9" s="197"/>
    </row>
    <row r="10" spans="1:13">
      <c r="A10" s="159"/>
      <c r="B10" s="159"/>
      <c r="C10" s="163"/>
      <c r="D10" s="163"/>
      <c r="E10" s="161"/>
      <c r="F10" s="161"/>
      <c r="G10" s="161"/>
      <c r="H10" s="193" t="s">
        <v>8</v>
      </c>
      <c r="I10" s="113"/>
      <c r="J10" s="165" t="s">
        <v>9</v>
      </c>
      <c r="K10" s="114"/>
      <c r="L10" s="193" t="s">
        <v>10</v>
      </c>
    </row>
    <row r="11" spans="1:13">
      <c r="A11" s="165" t="s">
        <v>74</v>
      </c>
      <c r="B11" s="165" t="s">
        <v>12</v>
      </c>
      <c r="C11" s="165" t="s">
        <v>13</v>
      </c>
      <c r="D11" s="166" t="s">
        <v>14</v>
      </c>
      <c r="E11" s="166" t="s">
        <v>15</v>
      </c>
      <c r="F11" s="166" t="s">
        <v>16</v>
      </c>
      <c r="G11" s="166" t="s">
        <v>17</v>
      </c>
      <c r="H11" s="193" t="s">
        <v>18</v>
      </c>
      <c r="I11" s="113"/>
      <c r="J11" s="165" t="s">
        <v>19</v>
      </c>
      <c r="K11" s="114"/>
      <c r="L11" s="193" t="s">
        <v>20</v>
      </c>
      <c r="M11" s="110" t="s">
        <v>21</v>
      </c>
    </row>
    <row r="12" spans="1:13">
      <c r="A12" s="167" t="s">
        <v>22</v>
      </c>
      <c r="B12" s="168"/>
      <c r="C12" s="169"/>
      <c r="D12" s="170"/>
      <c r="E12" s="170"/>
      <c r="F12" s="170"/>
      <c r="G12" s="170"/>
      <c r="H12" s="113"/>
      <c r="I12" s="113"/>
      <c r="J12" s="191"/>
      <c r="K12" s="116"/>
    </row>
    <row r="13" spans="1:13">
      <c r="A13" s="171"/>
      <c r="B13" s="171"/>
      <c r="C13" s="169"/>
      <c r="D13" s="170"/>
      <c r="E13" s="170"/>
      <c r="F13" s="170"/>
      <c r="G13" s="170"/>
      <c r="H13" s="113"/>
      <c r="I13" s="113"/>
      <c r="J13" s="191"/>
      <c r="K13" s="116"/>
    </row>
    <row r="14" spans="1:13">
      <c r="A14" s="118" t="s">
        <v>23</v>
      </c>
      <c r="B14" s="118"/>
      <c r="C14" s="169"/>
      <c r="D14" s="170"/>
      <c r="E14" s="170"/>
      <c r="F14" s="170"/>
      <c r="G14" s="170"/>
      <c r="H14" s="113"/>
      <c r="I14" s="113"/>
      <c r="J14" s="191"/>
      <c r="K14" s="116"/>
    </row>
    <row r="15" spans="1:13" ht="15.75" customHeight="1">
      <c r="A15" s="119" t="s">
        <v>24</v>
      </c>
      <c r="B15" s="119"/>
      <c r="C15" s="169"/>
      <c r="D15" s="278">
        <f>+'Resultado 1'!D15+'Resultado 2'!D15+'Resultado 3'!D15+'Resultado 4'!D15</f>
        <v>0</v>
      </c>
      <c r="E15" s="278">
        <f>+'Resultado 1'!E15+'Resultado 2'!E15+'Resultado 3'!E15+'Resultado 4'!E15</f>
        <v>0</v>
      </c>
      <c r="F15" s="278">
        <f>+'Resultado 1'!F15+'Resultado 2'!F15+'Resultado 3'!F15+'Resultado 4'!F15</f>
        <v>0</v>
      </c>
      <c r="G15" s="278">
        <f>+'Resultado 1'!G15+'Resultado 2'!G15+'Resultado 3'!G15+'Resultado 4'!G15</f>
        <v>0</v>
      </c>
      <c r="H15" s="120">
        <f>SUM(D15:G15)</f>
        <v>0</v>
      </c>
      <c r="I15" s="121"/>
      <c r="J15" s="278">
        <f>+'Resultado 1'!J15+'Resultado 2'!J15+'Resultado 3'!J15+'Resultado 4'!J15</f>
        <v>0</v>
      </c>
      <c r="K15" s="122"/>
      <c r="L15" s="120">
        <f>+'Resultado 1'!L15+'Resultado 2'!L15+'Resultado 3'!L15+'Resultado 4'!L15</f>
        <v>0</v>
      </c>
      <c r="M15" s="120">
        <f>+'Resultado 1'!M15</f>
        <v>0</v>
      </c>
    </row>
    <row r="16" spans="1:13" ht="14">
      <c r="A16" s="119" t="s">
        <v>25</v>
      </c>
      <c r="B16" s="124"/>
      <c r="C16" s="169"/>
      <c r="D16" s="278">
        <f>+'Resultado 1'!D16+'Resultado 2'!D16+'Resultado 3'!D16+'Resultado 4'!D16</f>
        <v>0</v>
      </c>
      <c r="E16" s="278">
        <f>+'Resultado 1'!E16+'Resultado 2'!E16+'Resultado 3'!E16+'Resultado 4'!E16</f>
        <v>0</v>
      </c>
      <c r="F16" s="278">
        <f>+'Resultado 1'!F16+'Resultado 2'!F16+'Resultado 3'!F16+'Resultado 4'!F16</f>
        <v>0</v>
      </c>
      <c r="G16" s="278">
        <f>+'Resultado 1'!G16+'Resultado 2'!G16+'Resultado 3'!G16+'Resultado 4'!G16</f>
        <v>0</v>
      </c>
      <c r="H16" s="120">
        <f t="shared" ref="H16:H17" si="0">SUM(D16:G16)</f>
        <v>0</v>
      </c>
      <c r="I16" s="125"/>
      <c r="J16" s="278">
        <f>+'Resultado 1'!J16+'Resultado 2'!J16+'Resultado 3'!J16+'Resultado 4'!J16</f>
        <v>0</v>
      </c>
      <c r="K16" s="122"/>
      <c r="L16" s="120">
        <f>+'Resultado 1'!L16+'Resultado 2'!L16+'Resultado 3'!L16+'Resultado 4'!L16</f>
        <v>0</v>
      </c>
      <c r="M16" s="120">
        <f>+'Resultado 1'!M16</f>
        <v>0</v>
      </c>
    </row>
    <row r="17" spans="1:13" ht="14">
      <c r="A17" s="119" t="s">
        <v>26</v>
      </c>
      <c r="B17" s="124"/>
      <c r="C17" s="169"/>
      <c r="D17" s="278">
        <f>+'Resultado 1'!D17+'Resultado 2'!D17+'Resultado 3'!D17+'Resultado 4'!D17</f>
        <v>0</v>
      </c>
      <c r="E17" s="278">
        <f>+'Resultado 1'!E17+'Resultado 2'!E17+'Resultado 3'!E17+'Resultado 4'!E17</f>
        <v>0</v>
      </c>
      <c r="F17" s="278">
        <f>+'Resultado 1'!F17+'Resultado 2'!F17+'Resultado 3'!F17+'Resultado 4'!F17</f>
        <v>0</v>
      </c>
      <c r="G17" s="278">
        <f>+'Resultado 1'!G17+'Resultado 2'!G17+'Resultado 3'!G17+'Resultado 4'!G17</f>
        <v>0</v>
      </c>
      <c r="H17" s="120">
        <f t="shared" si="0"/>
        <v>0</v>
      </c>
      <c r="I17" s="125"/>
      <c r="J17" s="278">
        <f>+'Resultado 1'!J17+'Resultado 2'!J17+'Resultado 3'!J17+'Resultado 4'!J17</f>
        <v>0</v>
      </c>
      <c r="K17" s="122"/>
      <c r="L17" s="120">
        <f>+'Resultado 1'!L17+'Resultado 2'!L17+'Resultado 3'!L17+'Resultado 4'!L17</f>
        <v>0</v>
      </c>
      <c r="M17" s="120">
        <f>+'Resultado 1'!M17</f>
        <v>0</v>
      </c>
    </row>
    <row r="18" spans="1:13">
      <c r="A18" s="135" t="s">
        <v>27</v>
      </c>
      <c r="B18" s="173"/>
      <c r="C18" s="169"/>
      <c r="D18" s="143">
        <f>SUM(D15:D17)</f>
        <v>0</v>
      </c>
      <c r="E18" s="143">
        <f>SUM(E15:E17)</f>
        <v>0</v>
      </c>
      <c r="F18" s="143">
        <f>SUM(F15:F17)</f>
        <v>0</v>
      </c>
      <c r="G18" s="143">
        <f>SUM(G15:G17)</f>
        <v>0</v>
      </c>
      <c r="H18" s="143">
        <f>SUM(H15:H17)</f>
        <v>0</v>
      </c>
      <c r="I18" s="143">
        <f t="shared" ref="I18:M18" si="1">SUM(I15:I17)</f>
        <v>0</v>
      </c>
      <c r="J18" s="143">
        <f>SUM(J15:J17)</f>
        <v>0</v>
      </c>
      <c r="K18" s="143">
        <f t="shared" si="1"/>
        <v>0</v>
      </c>
      <c r="L18" s="143">
        <f>SUM(L15:L17)</f>
        <v>0</v>
      </c>
      <c r="M18" s="144">
        <f t="shared" si="1"/>
        <v>0</v>
      </c>
    </row>
    <row r="19" spans="1:13">
      <c r="A19" s="174"/>
      <c r="B19" s="174"/>
      <c r="C19" s="175"/>
      <c r="D19" s="177"/>
      <c r="E19" s="177"/>
      <c r="F19" s="177"/>
      <c r="G19" s="177"/>
      <c r="H19" s="125"/>
      <c r="I19" s="125"/>
      <c r="J19" s="177"/>
      <c r="K19" s="122"/>
      <c r="L19" s="120"/>
    </row>
    <row r="20" spans="1:13">
      <c r="A20" s="145" t="s">
        <v>28</v>
      </c>
      <c r="B20" s="130"/>
      <c r="C20" s="178"/>
      <c r="D20" s="179"/>
      <c r="E20" s="179"/>
      <c r="F20" s="179"/>
      <c r="G20" s="179"/>
      <c r="H20" s="131"/>
      <c r="I20" s="131"/>
      <c r="J20" s="179"/>
      <c r="K20" s="132"/>
      <c r="L20" s="120"/>
    </row>
    <row r="21" spans="1:13">
      <c r="A21" s="124"/>
      <c r="B21" s="124"/>
      <c r="C21" s="178"/>
      <c r="D21" s="179"/>
      <c r="E21" s="179"/>
      <c r="F21" s="179"/>
      <c r="G21" s="179"/>
      <c r="H21" s="131"/>
      <c r="I21" s="131"/>
      <c r="J21" s="179"/>
      <c r="K21" s="132"/>
      <c r="L21" s="120"/>
    </row>
    <row r="22" spans="1:13">
      <c r="A22" s="118" t="s">
        <v>29</v>
      </c>
      <c r="B22" s="118"/>
      <c r="C22" s="178"/>
      <c r="D22" s="179"/>
      <c r="E22" s="179"/>
      <c r="F22" s="179"/>
      <c r="G22" s="179"/>
      <c r="H22" s="131"/>
      <c r="I22" s="131"/>
      <c r="J22" s="179"/>
      <c r="K22" s="132"/>
      <c r="L22" s="120"/>
    </row>
    <row r="23" spans="1:13" ht="14">
      <c r="A23" s="119" t="s">
        <v>30</v>
      </c>
      <c r="B23" s="124"/>
      <c r="C23" s="178"/>
      <c r="D23" s="278">
        <f>+'Resultado 1'!D23+'Resultado 2'!D23+'Resultado 3'!D23+'Resultado 4'!D23</f>
        <v>0</v>
      </c>
      <c r="E23" s="278">
        <f>+'Resultado 1'!E23+'Resultado 2'!E23+'Resultado 3'!E23+'Resultado 4'!E23</f>
        <v>0</v>
      </c>
      <c r="F23" s="278">
        <f>+'Resultado 1'!F23+'Resultado 2'!F23+'Resultado 3'!F23+'Resultado 4'!F23</f>
        <v>0</v>
      </c>
      <c r="G23" s="278">
        <f>+'Resultado 1'!G23+'Resultado 2'!G23+'Resultado 3'!G23+'Resultado 4'!G23</f>
        <v>0</v>
      </c>
      <c r="H23" s="120">
        <f>SUM(D23:G23)</f>
        <v>0</v>
      </c>
      <c r="I23" s="131"/>
      <c r="J23" s="278">
        <f>+'Resultado 1'!J23+'Resultado 2'!J23+'Resultado 3'!J23+'Resultado 4'!J23</f>
        <v>0</v>
      </c>
      <c r="K23" s="122"/>
      <c r="L23" s="120">
        <f>+'Resultado 1'!L23+'Resultado 2'!L23+'Resultado 3'!L23+'Resultado 4'!L23</f>
        <v>0</v>
      </c>
      <c r="M23" s="120">
        <f>+'Resultado 1'!M23</f>
        <v>0</v>
      </c>
    </row>
    <row r="24" spans="1:13" ht="14">
      <c r="A24" s="262"/>
      <c r="B24" s="180"/>
      <c r="C24" s="178"/>
      <c r="D24" s="278">
        <f>+'Resultado 1'!D24+'Resultado 2'!D24+'Resultado 3'!D24+'Resultado 4'!D24</f>
        <v>0</v>
      </c>
      <c r="E24" s="278">
        <f>+'Resultado 1'!E24+'Resultado 2'!E24+'Resultado 3'!E24+'Resultado 4'!E24</f>
        <v>0</v>
      </c>
      <c r="F24" s="278">
        <f>+'Resultado 1'!F24+'Resultado 2'!F24+'Resultado 3'!F24+'Resultado 4'!F24</f>
        <v>0</v>
      </c>
      <c r="G24" s="278">
        <f>+'Resultado 1'!G24+'Resultado 2'!G24+'Resultado 3'!G24+'Resultado 4'!G24</f>
        <v>0</v>
      </c>
      <c r="H24" s="120">
        <f t="shared" ref="H24:H26" si="2">SUM(D24:G24)</f>
        <v>0</v>
      </c>
      <c r="I24" s="131"/>
      <c r="J24" s="278">
        <f>+'Resultado 1'!J24+'Resultado 2'!J24+'Resultado 3'!J24+'Resultado 4'!J24</f>
        <v>0</v>
      </c>
      <c r="K24" s="122"/>
      <c r="L24" s="120">
        <f>+'Resultado 1'!L24+'Resultado 2'!L24+'Resultado 3'!L24+'Resultado 4'!L24</f>
        <v>0</v>
      </c>
      <c r="M24" s="120">
        <f>+'Resultado 1'!M24</f>
        <v>0</v>
      </c>
    </row>
    <row r="25" spans="1:13" ht="14">
      <c r="A25" s="119" t="s">
        <v>31</v>
      </c>
      <c r="B25" s="124"/>
      <c r="C25" s="178"/>
      <c r="D25" s="278">
        <f>+'Resultado 1'!D25+'Resultado 2'!D25+'Resultado 3'!D25+'Resultado 4'!D25</f>
        <v>0</v>
      </c>
      <c r="E25" s="278">
        <f>+'Resultado 1'!E25+'Resultado 2'!E25+'Resultado 3'!E25+'Resultado 4'!E25</f>
        <v>0</v>
      </c>
      <c r="F25" s="278">
        <f>+'Resultado 1'!F25+'Resultado 2'!F25+'Resultado 3'!F25+'Resultado 4'!F25</f>
        <v>0</v>
      </c>
      <c r="G25" s="278">
        <f>+'Resultado 1'!G25+'Resultado 2'!G25+'Resultado 3'!G25+'Resultado 4'!G25</f>
        <v>0</v>
      </c>
      <c r="H25" s="120">
        <f t="shared" si="2"/>
        <v>0</v>
      </c>
      <c r="I25" s="131"/>
      <c r="J25" s="278">
        <f>+'Resultado 1'!J25+'Resultado 2'!J25+'Resultado 3'!J25+'Resultado 4'!J25</f>
        <v>0</v>
      </c>
      <c r="K25" s="122"/>
      <c r="L25" s="120">
        <f>+'Resultado 1'!L25+'Resultado 2'!L25+'Resultado 3'!L25+'Resultado 4'!L25</f>
        <v>0</v>
      </c>
      <c r="M25" s="120">
        <f>+'Resultado 1'!M25</f>
        <v>0</v>
      </c>
    </row>
    <row r="26" spans="1:13" ht="14">
      <c r="A26" s="119" t="s">
        <v>32</v>
      </c>
      <c r="B26" s="119"/>
      <c r="C26" s="178"/>
      <c r="D26" s="278">
        <f>+'Resultado 1'!D26+'Resultado 2'!D26+'Resultado 3'!D26+'Resultado 4'!D26</f>
        <v>0</v>
      </c>
      <c r="E26" s="278">
        <f>+'Resultado 1'!E26+'Resultado 2'!E26+'Resultado 3'!E26+'Resultado 4'!E26</f>
        <v>0</v>
      </c>
      <c r="F26" s="278">
        <f>+'Resultado 1'!F26+'Resultado 2'!F26+'Resultado 3'!F26+'Resultado 4'!F26</f>
        <v>0</v>
      </c>
      <c r="G26" s="278">
        <f>+'Resultado 1'!G26+'Resultado 2'!G26+'Resultado 3'!G26+'Resultado 4'!G26</f>
        <v>0</v>
      </c>
      <c r="H26" s="120">
        <f t="shared" si="2"/>
        <v>0</v>
      </c>
      <c r="I26" s="131"/>
      <c r="J26" s="278">
        <f>+'Resultado 1'!J26+'Resultado 2'!J26+'Resultado 3'!J26+'Resultado 4'!J26</f>
        <v>0</v>
      </c>
      <c r="K26" s="122"/>
      <c r="L26" s="120">
        <f>+'Resultado 1'!L26+'Resultado 2'!L26+'Resultado 3'!L26+'Resultado 4'!L26</f>
        <v>0</v>
      </c>
      <c r="M26" s="120">
        <f>+'Resultado 1'!M26</f>
        <v>0</v>
      </c>
    </row>
    <row r="27" spans="1:13" ht="14">
      <c r="A27" s="135" t="s">
        <v>33</v>
      </c>
      <c r="B27" s="135"/>
      <c r="C27" s="175"/>
      <c r="D27" s="136">
        <f t="shared" ref="D27:M27" si="3">SUM(D23:D26)</f>
        <v>0</v>
      </c>
      <c r="E27" s="136">
        <f t="shared" si="3"/>
        <v>0</v>
      </c>
      <c r="F27" s="136">
        <f t="shared" si="3"/>
        <v>0</v>
      </c>
      <c r="G27" s="136">
        <f t="shared" si="3"/>
        <v>0</v>
      </c>
      <c r="H27" s="136">
        <f t="shared" si="3"/>
        <v>0</v>
      </c>
      <c r="I27" s="136">
        <f t="shared" si="3"/>
        <v>0</v>
      </c>
      <c r="J27" s="136">
        <f t="shared" si="3"/>
        <v>0</v>
      </c>
      <c r="K27" s="136">
        <f t="shared" si="3"/>
        <v>0</v>
      </c>
      <c r="L27" s="136">
        <f t="shared" si="3"/>
        <v>0</v>
      </c>
      <c r="M27" s="136">
        <f t="shared" si="3"/>
        <v>0</v>
      </c>
    </row>
    <row r="28" spans="1:13">
      <c r="A28" s="174"/>
      <c r="B28" s="174"/>
      <c r="C28" s="175"/>
      <c r="D28" s="177"/>
      <c r="E28" s="177"/>
      <c r="F28" s="177"/>
      <c r="G28" s="177"/>
      <c r="H28" s="125"/>
      <c r="I28" s="125"/>
      <c r="J28" s="177"/>
      <c r="K28" s="122"/>
      <c r="L28" s="120"/>
    </row>
    <row r="29" spans="1:13">
      <c r="A29" s="145" t="s">
        <v>34</v>
      </c>
      <c r="B29" s="130"/>
      <c r="C29" s="175"/>
      <c r="D29" s="177"/>
      <c r="E29" s="177"/>
      <c r="F29" s="177"/>
      <c r="G29" s="177"/>
      <c r="H29" s="125"/>
      <c r="I29" s="125"/>
      <c r="J29" s="177"/>
      <c r="K29" s="122"/>
      <c r="L29" s="120"/>
    </row>
    <row r="30" spans="1:13">
      <c r="A30" s="137"/>
      <c r="B30" s="118"/>
      <c r="C30" s="175"/>
      <c r="D30" s="177"/>
      <c r="E30" s="177"/>
      <c r="F30" s="177"/>
      <c r="G30" s="177"/>
      <c r="H30" s="125"/>
      <c r="I30" s="125"/>
      <c r="J30" s="177"/>
      <c r="K30" s="122"/>
      <c r="L30" s="120"/>
    </row>
    <row r="31" spans="1:13" ht="14">
      <c r="A31" s="119" t="s">
        <v>35</v>
      </c>
      <c r="B31" s="119"/>
      <c r="C31" s="178"/>
      <c r="D31" s="278">
        <f>+'Resultado 1'!D31+'Resultado 2'!D31+'Resultado 3'!D31+'Resultado 4'!D31</f>
        <v>0</v>
      </c>
      <c r="E31" s="278">
        <f>+'Resultado 1'!E31+'Resultado 2'!E31+'Resultado 3'!E31+'Resultado 4'!E31</f>
        <v>0</v>
      </c>
      <c r="F31" s="278">
        <f>+'Resultado 1'!F31+'Resultado 2'!F31+'Resultado 3'!F31+'Resultado 4'!F31</f>
        <v>0</v>
      </c>
      <c r="G31" s="278">
        <f>+'Resultado 1'!G31+'Resultado 2'!G31+'Resultado 3'!G31+'Resultado 4'!G31</f>
        <v>0</v>
      </c>
      <c r="H31" s="120">
        <f t="shared" ref="H31" si="4">SUM(D31:G31)</f>
        <v>0</v>
      </c>
      <c r="I31" s="131"/>
      <c r="J31" s="278">
        <f>+'Resultado 1'!J31+'Resultado 2'!J31+'Resultado 3'!J31+'Resultado 4'!J31</f>
        <v>0</v>
      </c>
      <c r="K31" s="122"/>
      <c r="L31" s="120">
        <f>+'Resultado 1'!L31+'Resultado 2'!L31+'Resultado 3'!L31+'Resultado 4'!L31</f>
        <v>0</v>
      </c>
      <c r="M31" s="120">
        <f>+'Resultado 1'!M31</f>
        <v>0</v>
      </c>
    </row>
    <row r="32" spans="1:13" ht="14">
      <c r="A32" s="135" t="s">
        <v>36</v>
      </c>
      <c r="B32" s="119"/>
      <c r="C32" s="175"/>
      <c r="D32" s="136">
        <f>SUM(D31:D31)</f>
        <v>0</v>
      </c>
      <c r="E32" s="136">
        <f>SUM(E31:E31)</f>
        <v>0</v>
      </c>
      <c r="F32" s="136">
        <f>SUM(F31:F31)</f>
        <v>0</v>
      </c>
      <c r="G32" s="136">
        <f>SUM(G31:G31)</f>
        <v>0</v>
      </c>
      <c r="H32" s="136">
        <f>SUM(H31:H31)</f>
        <v>0</v>
      </c>
      <c r="I32" s="136">
        <f t="shared" ref="I32:M32" si="5">SUM(I31:I31)</f>
        <v>0</v>
      </c>
      <c r="J32" s="136">
        <f>SUM(J31:J31)</f>
        <v>0</v>
      </c>
      <c r="K32" s="136">
        <f t="shared" si="5"/>
        <v>0</v>
      </c>
      <c r="L32" s="136">
        <f>SUM(L31:L31)</f>
        <v>0</v>
      </c>
      <c r="M32" s="136">
        <f t="shared" si="5"/>
        <v>0</v>
      </c>
    </row>
    <row r="33" spans="1:19" ht="14">
      <c r="A33" s="135"/>
      <c r="B33" s="119"/>
      <c r="C33" s="175"/>
      <c r="D33" s="182"/>
      <c r="E33" s="182"/>
      <c r="F33" s="182"/>
      <c r="G33" s="182"/>
      <c r="H33" s="129"/>
      <c r="I33" s="129"/>
      <c r="J33" s="182"/>
      <c r="K33" s="129"/>
      <c r="L33" s="129"/>
      <c r="M33" s="129"/>
    </row>
    <row r="34" spans="1:19">
      <c r="A34" s="145" t="s">
        <v>37</v>
      </c>
      <c r="B34" s="118"/>
      <c r="C34" s="175"/>
      <c r="D34" s="177"/>
      <c r="E34" s="177"/>
      <c r="F34" s="177"/>
      <c r="G34" s="177"/>
      <c r="H34" s="125"/>
      <c r="I34" s="125"/>
      <c r="J34" s="177"/>
      <c r="K34" s="122"/>
      <c r="L34" s="120"/>
    </row>
    <row r="35" spans="1:19" ht="14">
      <c r="A35" s="178" t="s">
        <v>38</v>
      </c>
      <c r="B35" s="119"/>
      <c r="C35" s="178"/>
      <c r="D35" s="278">
        <f>+'Resultado 1'!D35+'Resultado 2'!D35+'Resultado 3'!D35+'Resultado 4'!D35</f>
        <v>0</v>
      </c>
      <c r="E35" s="278">
        <f>+'Resultado 1'!E35+'Resultado 2'!E35+'Resultado 3'!E35+'Resultado 4'!E35</f>
        <v>0</v>
      </c>
      <c r="F35" s="278">
        <f>+'Resultado 1'!F35+'Resultado 2'!F35+'Resultado 3'!F35+'Resultado 4'!F35</f>
        <v>0</v>
      </c>
      <c r="G35" s="278">
        <f>+'Resultado 1'!G35+'Resultado 2'!G35+'Resultado 3'!G35+'Resultado 4'!G35</f>
        <v>0</v>
      </c>
      <c r="H35" s="120">
        <f t="shared" ref="H35:H38" si="6">SUM(D35:G35)</f>
        <v>0</v>
      </c>
      <c r="I35" s="131"/>
      <c r="J35" s="278">
        <f>+'Resultado 1'!J35+'Resultado 2'!J35+'Resultado 3'!J35+'Resultado 4'!J35</f>
        <v>0</v>
      </c>
      <c r="K35" s="122"/>
      <c r="L35" s="120">
        <f>+'Resultado 1'!L35+'Resultado 2'!L35+'Resultado 3'!L35+'Resultado 4'!L35</f>
        <v>0</v>
      </c>
      <c r="M35" s="120">
        <f>+'Resultado 1'!M35</f>
        <v>0</v>
      </c>
    </row>
    <row r="36" spans="1:19" ht="14">
      <c r="A36" s="119" t="s">
        <v>39</v>
      </c>
      <c r="B36" s="119"/>
      <c r="C36" s="178"/>
      <c r="D36" s="278">
        <f>+'Resultado 1'!D36+'Resultado 2'!D36+'Resultado 3'!D36+'Resultado 4'!D36</f>
        <v>0</v>
      </c>
      <c r="E36" s="278">
        <f>+'Resultado 1'!E36+'Resultado 2'!E36+'Resultado 3'!E36+'Resultado 4'!E36</f>
        <v>0</v>
      </c>
      <c r="F36" s="278">
        <f>+'Resultado 1'!F36+'Resultado 2'!F36+'Resultado 3'!F36+'Resultado 4'!F36</f>
        <v>0</v>
      </c>
      <c r="G36" s="278">
        <f>+'Resultado 1'!G36+'Resultado 2'!G36+'Resultado 3'!G36+'Resultado 4'!G36</f>
        <v>0</v>
      </c>
      <c r="H36" s="120">
        <f t="shared" si="6"/>
        <v>0</v>
      </c>
      <c r="I36" s="131"/>
      <c r="J36" s="278">
        <f>+'Resultado 1'!J36+'Resultado 2'!J36+'Resultado 3'!J36+'Resultado 4'!J36</f>
        <v>0</v>
      </c>
      <c r="K36" s="122"/>
      <c r="L36" s="120">
        <f>+'Resultado 1'!L36+'Resultado 2'!L36+'Resultado 3'!L36+'Resultado 4'!L36</f>
        <v>0</v>
      </c>
      <c r="M36" s="120">
        <f>+'Resultado 1'!M36</f>
        <v>0</v>
      </c>
    </row>
    <row r="37" spans="1:19" ht="14">
      <c r="A37" s="119" t="s">
        <v>40</v>
      </c>
      <c r="B37" s="124"/>
      <c r="C37" s="175"/>
      <c r="D37" s="278">
        <f>+'Resultado 1'!D37+'Resultado 2'!D37+'Resultado 3'!D37+'Resultado 4'!D37</f>
        <v>0</v>
      </c>
      <c r="E37" s="278">
        <f>+'Resultado 1'!E37+'Resultado 2'!E37+'Resultado 3'!E37+'Resultado 4'!E37</f>
        <v>0</v>
      </c>
      <c r="F37" s="278">
        <f>+'Resultado 1'!F37+'Resultado 2'!F37+'Resultado 3'!F37+'Resultado 4'!F37</f>
        <v>0</v>
      </c>
      <c r="G37" s="278">
        <f>+'Resultado 1'!G37+'Resultado 2'!G37+'Resultado 3'!G37+'Resultado 4'!G37</f>
        <v>0</v>
      </c>
      <c r="H37" s="120">
        <f t="shared" si="6"/>
        <v>0</v>
      </c>
      <c r="I37" s="131"/>
      <c r="J37" s="278">
        <f>+'Resultado 1'!J37+'Resultado 2'!J37+'Resultado 3'!J37+'Resultado 4'!J37</f>
        <v>0</v>
      </c>
      <c r="K37" s="122"/>
      <c r="L37" s="120">
        <f>+'Resultado 1'!L37+'Resultado 2'!L37+'Resultado 3'!L37+'Resultado 4'!L37</f>
        <v>0</v>
      </c>
      <c r="M37" s="120">
        <f>+'Resultado 1'!M37</f>
        <v>0</v>
      </c>
    </row>
    <row r="38" spans="1:19" ht="14">
      <c r="A38" s="119" t="s">
        <v>41</v>
      </c>
      <c r="B38" s="118"/>
      <c r="C38" s="175"/>
      <c r="D38" s="278">
        <f>+'Resultado 1'!D38+'Resultado 2'!D38+'Resultado 3'!D38+'Resultado 4'!D38</f>
        <v>0</v>
      </c>
      <c r="E38" s="278">
        <f>+'Resultado 1'!E38+'Resultado 2'!E38+'Resultado 3'!E38+'Resultado 4'!E38</f>
        <v>0</v>
      </c>
      <c r="F38" s="278">
        <f>+'Resultado 1'!F38+'Resultado 2'!F38+'Resultado 3'!F38+'Resultado 4'!F38</f>
        <v>0</v>
      </c>
      <c r="G38" s="278">
        <f>+'Resultado 1'!G38+'Resultado 2'!G38+'Resultado 3'!G38+'Resultado 4'!G38</f>
        <v>0</v>
      </c>
      <c r="H38" s="120">
        <f t="shared" si="6"/>
        <v>0</v>
      </c>
      <c r="I38" s="131"/>
      <c r="J38" s="278">
        <f>+'Resultado 1'!J38+'Resultado 2'!J38+'Resultado 3'!J38+'Resultado 4'!J38</f>
        <v>0</v>
      </c>
      <c r="K38" s="122"/>
      <c r="L38" s="120">
        <f>+'Resultado 1'!L38+'Resultado 2'!L38+'Resultado 3'!L38+'Resultado 4'!L38</f>
        <v>0</v>
      </c>
      <c r="M38" s="120">
        <f>+'Resultado 1'!M38</f>
        <v>0</v>
      </c>
    </row>
    <row r="39" spans="1:19" ht="14">
      <c r="A39" s="135" t="s">
        <v>42</v>
      </c>
      <c r="B39" s="119"/>
      <c r="C39" s="175"/>
      <c r="D39" s="136">
        <f>SUM(D35:D38)</f>
        <v>0</v>
      </c>
      <c r="E39" s="136">
        <f t="shared" ref="E39:I39" si="7">SUM(E35:E38)</f>
        <v>0</v>
      </c>
      <c r="F39" s="136">
        <f t="shared" si="7"/>
        <v>0</v>
      </c>
      <c r="G39" s="136">
        <f t="shared" si="7"/>
        <v>0</v>
      </c>
      <c r="H39" s="136">
        <f t="shared" si="7"/>
        <v>0</v>
      </c>
      <c r="I39" s="136">
        <f t="shared" si="7"/>
        <v>0</v>
      </c>
      <c r="J39" s="136">
        <f t="shared" ref="J39:M39" si="8">SUM(J35:J38)</f>
        <v>0</v>
      </c>
      <c r="K39" s="136">
        <f t="shared" si="8"/>
        <v>0</v>
      </c>
      <c r="L39" s="136">
        <f t="shared" si="8"/>
        <v>0</v>
      </c>
      <c r="M39" s="136">
        <f t="shared" si="8"/>
        <v>0</v>
      </c>
    </row>
    <row r="40" spans="1:19" ht="14">
      <c r="A40" s="174"/>
      <c r="B40" s="174"/>
      <c r="C40" s="175"/>
      <c r="D40" s="175"/>
      <c r="E40" s="175"/>
      <c r="F40" s="175"/>
      <c r="G40" s="175"/>
      <c r="H40" s="128"/>
      <c r="I40" s="128"/>
      <c r="J40" s="175"/>
      <c r="K40" s="128"/>
      <c r="L40" s="128"/>
      <c r="M40" s="128"/>
    </row>
    <row r="41" spans="1:19">
      <c r="A41" s="145" t="s">
        <v>43</v>
      </c>
      <c r="B41" s="130"/>
      <c r="C41" s="175"/>
      <c r="D41" s="177"/>
      <c r="E41" s="177"/>
      <c r="F41" s="177"/>
      <c r="G41" s="177"/>
      <c r="H41" s="125"/>
      <c r="I41" s="125"/>
      <c r="J41" s="177"/>
      <c r="K41" s="122"/>
      <c r="L41" s="120"/>
      <c r="N41" s="128"/>
      <c r="O41" s="128"/>
      <c r="P41" s="128"/>
      <c r="Q41" s="128"/>
      <c r="R41" s="128"/>
      <c r="S41" s="128"/>
    </row>
    <row r="42" spans="1:19">
      <c r="A42" s="119"/>
      <c r="B42" s="119"/>
      <c r="C42" s="175"/>
      <c r="D42" s="177"/>
      <c r="E42" s="177"/>
      <c r="F42" s="177"/>
      <c r="G42" s="177"/>
      <c r="H42" s="125"/>
      <c r="I42" s="125"/>
      <c r="J42" s="177"/>
      <c r="K42" s="122"/>
      <c r="L42" s="120"/>
    </row>
    <row r="43" spans="1:19" ht="14">
      <c r="A43" s="119" t="s">
        <v>44</v>
      </c>
      <c r="B43" s="119"/>
      <c r="C43" s="178"/>
      <c r="D43" s="278">
        <f>+'Resultado 1'!D43+'Resultado 2'!D43+'Resultado 3'!D43+'Resultado 4'!D43</f>
        <v>0</v>
      </c>
      <c r="E43" s="278">
        <f>+'Resultado 1'!E43+'Resultado 2'!E43+'Resultado 3'!E43+'Resultado 4'!E43</f>
        <v>0</v>
      </c>
      <c r="F43" s="278">
        <f>+'Resultado 1'!F43+'Resultado 2'!F43+'Resultado 3'!F43+'Resultado 4'!F43</f>
        <v>0</v>
      </c>
      <c r="G43" s="278">
        <f>+'Resultado 1'!G43+'Resultado 2'!G43+'Resultado 3'!G43+'Resultado 4'!G43</f>
        <v>0</v>
      </c>
      <c r="H43" s="120">
        <f t="shared" ref="H43:H44" si="9">SUM(D43:G43)</f>
        <v>0</v>
      </c>
      <c r="I43" s="131"/>
      <c r="J43" s="278">
        <f>+'Resultado 1'!J43+'Resultado 2'!J43+'Resultado 3'!J43+'Resultado 4'!J43</f>
        <v>0</v>
      </c>
      <c r="K43" s="122"/>
      <c r="L43" s="120">
        <f>+'Resultado 1'!L43+'Resultado 2'!L43+'Resultado 3'!L43+'Resultado 4'!L43</f>
        <v>0</v>
      </c>
      <c r="M43" s="120">
        <f>+'Resultado 1'!M43</f>
        <v>0</v>
      </c>
    </row>
    <row r="44" spans="1:19" ht="14">
      <c r="A44" s="119" t="s">
        <v>45</v>
      </c>
      <c r="B44" s="119"/>
      <c r="C44" s="178"/>
      <c r="D44" s="278">
        <f>+'Resultado 1'!D44+'Resultado 2'!D44+'Resultado 3'!D44+'Resultado 4'!D44</f>
        <v>0</v>
      </c>
      <c r="E44" s="278">
        <f>+'Resultado 1'!E44+'Resultado 2'!E44+'Resultado 3'!E44+'Resultado 4'!E44</f>
        <v>0</v>
      </c>
      <c r="F44" s="278">
        <f>+'Resultado 1'!F44+'Resultado 2'!F44+'Resultado 3'!F44+'Resultado 4'!F44</f>
        <v>0</v>
      </c>
      <c r="G44" s="278">
        <f>+'Resultado 1'!G44+'Resultado 2'!G44+'Resultado 3'!G44+'Resultado 4'!G44</f>
        <v>0</v>
      </c>
      <c r="H44" s="120">
        <f t="shared" si="9"/>
        <v>0</v>
      </c>
      <c r="I44" s="131"/>
      <c r="J44" s="278">
        <f>+'Resultado 1'!J44+'Resultado 2'!J44+'Resultado 3'!J44+'Resultado 4'!J44</f>
        <v>0</v>
      </c>
      <c r="K44" s="122"/>
      <c r="L44" s="120">
        <f>+'Resultado 1'!L44+'Resultado 2'!L44+'Resultado 3'!L44+'Resultado 4'!L44</f>
        <v>0</v>
      </c>
      <c r="M44" s="120">
        <f>+'Resultado 1'!M44</f>
        <v>0</v>
      </c>
    </row>
    <row r="45" spans="1:19" ht="14">
      <c r="A45" s="119" t="s">
        <v>46</v>
      </c>
      <c r="B45" s="119"/>
      <c r="C45" s="178"/>
      <c r="D45" s="278">
        <f>+'Resultado 1'!D45+'Resultado 2'!D45+'Resultado 3'!D45+'Resultado 4'!D45</f>
        <v>0</v>
      </c>
      <c r="E45" s="278">
        <f>+'Resultado 1'!E45+'Resultado 2'!E45+'Resultado 3'!E45+'Resultado 4'!E45</f>
        <v>0</v>
      </c>
      <c r="F45" s="278">
        <f>+'Resultado 1'!F45+'Resultado 2'!F45+'Resultado 3'!F45+'Resultado 4'!F45</f>
        <v>0</v>
      </c>
      <c r="G45" s="278">
        <f>+'Resultado 1'!G45+'Resultado 2'!G45+'Resultado 3'!G45+'Resultado 4'!G45</f>
        <v>0</v>
      </c>
      <c r="H45" s="120">
        <f t="shared" ref="H45" si="10">SUM(D45:G45)</f>
        <v>0</v>
      </c>
      <c r="I45" s="131"/>
      <c r="J45" s="278">
        <f>+'Resultado 1'!J45+'Resultado 2'!J45+'Resultado 3'!J45+'Resultado 4'!J45</f>
        <v>0</v>
      </c>
      <c r="K45" s="122"/>
      <c r="L45" s="120">
        <f>+'Resultado 1'!L45+'Resultado 2'!L45+'Resultado 3'!L45+'Resultado 4'!L45</f>
        <v>0</v>
      </c>
      <c r="M45" s="120">
        <f>+'Resultado 1'!M45</f>
        <v>0</v>
      </c>
    </row>
    <row r="46" spans="1:19" ht="14">
      <c r="A46" s="135" t="s">
        <v>47</v>
      </c>
      <c r="B46" s="135"/>
      <c r="C46" s="175"/>
      <c r="D46" s="136">
        <f t="shared" ref="D46:M46" si="11">SUM(D43:D45)</f>
        <v>0</v>
      </c>
      <c r="E46" s="136">
        <f t="shared" si="11"/>
        <v>0</v>
      </c>
      <c r="F46" s="136">
        <f t="shared" si="11"/>
        <v>0</v>
      </c>
      <c r="G46" s="136">
        <f t="shared" si="11"/>
        <v>0</v>
      </c>
      <c r="H46" s="136">
        <f t="shared" si="11"/>
        <v>0</v>
      </c>
      <c r="I46" s="136">
        <f t="shared" si="11"/>
        <v>0</v>
      </c>
      <c r="J46" s="136">
        <f t="shared" si="11"/>
        <v>0</v>
      </c>
      <c r="K46" s="136">
        <f t="shared" si="11"/>
        <v>0</v>
      </c>
      <c r="L46" s="136">
        <f t="shared" si="11"/>
        <v>0</v>
      </c>
      <c r="M46" s="136">
        <f t="shared" si="11"/>
        <v>0</v>
      </c>
    </row>
    <row r="47" spans="1:19">
      <c r="A47" s="174"/>
      <c r="B47" s="174"/>
      <c r="C47" s="175"/>
      <c r="D47" s="177"/>
      <c r="E47" s="177"/>
      <c r="F47" s="177"/>
      <c r="G47" s="177"/>
      <c r="H47" s="125"/>
      <c r="I47" s="125"/>
      <c r="J47" s="177"/>
      <c r="K47" s="122"/>
      <c r="L47" s="120"/>
    </row>
    <row r="48" spans="1:19">
      <c r="A48" s="183" t="s">
        <v>48</v>
      </c>
      <c r="B48" s="184"/>
      <c r="C48" s="175"/>
      <c r="D48" s="177"/>
      <c r="E48" s="177"/>
      <c r="F48" s="177"/>
      <c r="G48" s="177"/>
      <c r="H48" s="125"/>
      <c r="I48" s="125"/>
      <c r="J48" s="177"/>
      <c r="K48" s="122"/>
      <c r="L48" s="120"/>
    </row>
    <row r="49" spans="1:13">
      <c r="A49" s="118"/>
      <c r="B49" s="118"/>
      <c r="C49" s="175"/>
      <c r="D49" s="177"/>
      <c r="E49" s="177"/>
      <c r="F49" s="177"/>
      <c r="G49" s="177"/>
      <c r="H49" s="125"/>
      <c r="I49" s="125"/>
      <c r="J49" s="177"/>
      <c r="K49" s="122"/>
      <c r="L49" s="120"/>
    </row>
    <row r="50" spans="1:13" ht="14">
      <c r="A50" s="119" t="s">
        <v>49</v>
      </c>
      <c r="B50" s="119"/>
      <c r="C50" s="178"/>
      <c r="D50" s="278">
        <f>+'Resultado 1'!D50+'Resultado 2'!D50+'Resultado 3'!D50+'Resultado 4'!D50</f>
        <v>0</v>
      </c>
      <c r="E50" s="278">
        <f>+'Resultado 1'!E50+'Resultado 2'!E50+'Resultado 3'!E50+'Resultado 4'!E50</f>
        <v>0</v>
      </c>
      <c r="F50" s="278">
        <f>+'Resultado 1'!F50+'Resultado 2'!F50+'Resultado 3'!F50+'Resultado 4'!F50</f>
        <v>0</v>
      </c>
      <c r="G50" s="278">
        <f>+'Resultado 1'!G50+'Resultado 2'!G50+'Resultado 3'!G50+'Resultado 4'!G50</f>
        <v>0</v>
      </c>
      <c r="H50" s="120">
        <f t="shared" ref="H50:H52" si="12">SUM(D50:G50)</f>
        <v>0</v>
      </c>
      <c r="I50" s="131"/>
      <c r="J50" s="278">
        <f>+'Resultado 1'!J50+'Resultado 2'!J50+'Resultado 3'!J50+'Resultado 4'!J50</f>
        <v>0</v>
      </c>
      <c r="K50" s="122"/>
      <c r="L50" s="120">
        <f>+'Resultado 1'!L50+'Resultado 2'!L50+'Resultado 3'!L50+'Resultado 4'!L50</f>
        <v>0</v>
      </c>
      <c r="M50" s="120">
        <f>+'Resultado 1'!M50</f>
        <v>0</v>
      </c>
    </row>
    <row r="51" spans="1:13" ht="14">
      <c r="A51" s="119" t="s">
        <v>50</v>
      </c>
      <c r="B51" s="119"/>
      <c r="C51" s="178"/>
      <c r="D51" s="278">
        <f>+'Resultado 1'!D51+'Resultado 2'!D51+'Resultado 3'!D51+'Resultado 4'!D51</f>
        <v>0</v>
      </c>
      <c r="E51" s="278">
        <f>+'Resultado 1'!E51+'Resultado 2'!E51+'Resultado 3'!E51+'Resultado 4'!E51</f>
        <v>0</v>
      </c>
      <c r="F51" s="278">
        <f>+'Resultado 1'!F51+'Resultado 2'!F51+'Resultado 3'!F51+'Resultado 4'!F51</f>
        <v>0</v>
      </c>
      <c r="G51" s="278">
        <f>+'Resultado 1'!G51+'Resultado 2'!G51+'Resultado 3'!G51+'Resultado 4'!G51</f>
        <v>0</v>
      </c>
      <c r="H51" s="120">
        <f t="shared" si="12"/>
        <v>0</v>
      </c>
      <c r="I51" s="131"/>
      <c r="J51" s="278">
        <f>+'Resultado 1'!J51+'Resultado 2'!J51+'Resultado 3'!J51+'Resultado 4'!J51</f>
        <v>0</v>
      </c>
      <c r="K51" s="122"/>
      <c r="L51" s="120">
        <f>+'Resultado 1'!L51+'Resultado 2'!L51+'Resultado 3'!L51+'Resultado 4'!L51</f>
        <v>0</v>
      </c>
      <c r="M51" s="120">
        <f>+'Resultado 1'!M51</f>
        <v>0</v>
      </c>
    </row>
    <row r="52" spans="1:13" ht="14">
      <c r="A52" s="119" t="s">
        <v>51</v>
      </c>
      <c r="B52" s="119"/>
      <c r="C52" s="178"/>
      <c r="D52" s="278">
        <f>+'Resultado 1'!D52+'Resultado 2'!D52+'Resultado 3'!D52+'Resultado 4'!D52</f>
        <v>0</v>
      </c>
      <c r="E52" s="278">
        <f>+'Resultado 1'!E52+'Resultado 2'!E52+'Resultado 3'!E52+'Resultado 4'!E52</f>
        <v>0</v>
      </c>
      <c r="F52" s="278">
        <f>+'Resultado 1'!F52+'Resultado 2'!F52+'Resultado 3'!F52+'Resultado 4'!F52</f>
        <v>0</v>
      </c>
      <c r="G52" s="278">
        <f>+'Resultado 1'!G52+'Resultado 2'!G52+'Resultado 3'!G52+'Resultado 4'!G52</f>
        <v>0</v>
      </c>
      <c r="H52" s="120">
        <f t="shared" si="12"/>
        <v>0</v>
      </c>
      <c r="I52" s="131"/>
      <c r="J52" s="278">
        <f>+'Resultado 1'!J52+'Resultado 2'!J52+'Resultado 3'!J52+'Resultado 4'!J52</f>
        <v>0</v>
      </c>
      <c r="K52" s="122"/>
      <c r="L52" s="120">
        <f>+'Resultado 1'!L52+'Resultado 2'!L52+'Resultado 3'!L52+'Resultado 4'!L52</f>
        <v>0</v>
      </c>
      <c r="M52" s="120">
        <f>+'Resultado 1'!M52</f>
        <v>0</v>
      </c>
    </row>
    <row r="53" spans="1:13" ht="14">
      <c r="A53" s="185" t="s">
        <v>52</v>
      </c>
      <c r="B53" s="185"/>
      <c r="C53" s="175"/>
      <c r="D53" s="136">
        <f>D50+D51+D52</f>
        <v>0</v>
      </c>
      <c r="E53" s="136">
        <f t="shared" ref="E53:M53" si="13">SUM(E50:E52)</f>
        <v>0</v>
      </c>
      <c r="F53" s="136">
        <f t="shared" si="13"/>
        <v>0</v>
      </c>
      <c r="G53" s="136">
        <f t="shared" si="13"/>
        <v>0</v>
      </c>
      <c r="H53" s="136">
        <f t="shared" si="13"/>
        <v>0</v>
      </c>
      <c r="I53" s="136">
        <f t="shared" si="13"/>
        <v>0</v>
      </c>
      <c r="J53" s="136">
        <f t="shared" si="13"/>
        <v>0</v>
      </c>
      <c r="K53" s="136">
        <f t="shared" si="13"/>
        <v>0</v>
      </c>
      <c r="L53" s="136">
        <f t="shared" si="13"/>
        <v>0</v>
      </c>
      <c r="M53" s="136">
        <f t="shared" si="13"/>
        <v>0</v>
      </c>
    </row>
    <row r="54" spans="1:13">
      <c r="A54" s="185"/>
      <c r="B54" s="185"/>
      <c r="C54" s="175"/>
      <c r="D54" s="182"/>
      <c r="E54" s="182"/>
      <c r="F54" s="182"/>
      <c r="G54" s="182"/>
      <c r="H54" s="129"/>
      <c r="I54" s="129"/>
      <c r="J54" s="182"/>
      <c r="K54" s="139"/>
      <c r="L54" s="120"/>
      <c r="M54" s="123"/>
    </row>
    <row r="55" spans="1:13">
      <c r="A55" s="183" t="s">
        <v>53</v>
      </c>
      <c r="B55" s="185"/>
      <c r="C55" s="175"/>
      <c r="D55" s="182"/>
      <c r="E55" s="182"/>
      <c r="F55" s="182"/>
      <c r="G55" s="182"/>
      <c r="H55" s="129"/>
      <c r="I55" s="129"/>
      <c r="J55" s="182"/>
      <c r="K55" s="139"/>
      <c r="L55" s="120"/>
      <c r="M55" s="123"/>
    </row>
    <row r="56" spans="1:13">
      <c r="A56" s="119"/>
      <c r="B56" s="185"/>
      <c r="C56" s="175"/>
      <c r="D56" s="182"/>
      <c r="E56" s="182"/>
      <c r="F56" s="182"/>
      <c r="G56" s="182"/>
      <c r="H56" s="129"/>
      <c r="I56" s="129"/>
      <c r="J56" s="182"/>
      <c r="K56" s="139"/>
      <c r="L56" s="120"/>
      <c r="M56" s="123"/>
    </row>
    <row r="57" spans="1:13" ht="14">
      <c r="A57" s="119" t="s">
        <v>54</v>
      </c>
      <c r="B57" s="185"/>
      <c r="C57" s="178"/>
      <c r="D57" s="278">
        <f>+'Resultado 1'!D57+'Resultado 2'!D57+'Resultado 3'!D57+'Resultado 4'!D57</f>
        <v>0</v>
      </c>
      <c r="E57" s="278">
        <f>+'Resultado 1'!E57+'Resultado 2'!E57+'Resultado 3'!E57+'Resultado 4'!E57</f>
        <v>0</v>
      </c>
      <c r="F57" s="278">
        <f>+'Resultado 1'!F57+'Resultado 2'!F57+'Resultado 3'!F57+'Resultado 4'!F57</f>
        <v>0</v>
      </c>
      <c r="G57" s="278">
        <f>+'Resultado 1'!G57+'Resultado 2'!G57+'Resultado 3'!G57+'Resultado 4'!G57</f>
        <v>0</v>
      </c>
      <c r="H57" s="120">
        <f t="shared" ref="H57" si="14">SUM(D57:G57)</f>
        <v>0</v>
      </c>
      <c r="I57" s="131"/>
      <c r="J57" s="278">
        <f>+'Resultado 1'!J57+'Resultado 2'!J57+'Resultado 3'!J57+'Resultado 4'!J57</f>
        <v>0</v>
      </c>
      <c r="K57" s="122"/>
      <c r="L57" s="120">
        <f>+'Resultado 1'!L57+'Resultado 2'!L57+'Resultado 3'!L57+'Resultado 4'!L57</f>
        <v>0</v>
      </c>
      <c r="M57" s="120">
        <f>+'Resultado 1'!M57</f>
        <v>0</v>
      </c>
    </row>
    <row r="58" spans="1:13" ht="14">
      <c r="A58" s="185" t="s">
        <v>55</v>
      </c>
      <c r="B58" s="185"/>
      <c r="C58" s="175"/>
      <c r="D58" s="136">
        <f t="shared" ref="D58:M58" si="15">SUM(D57:D57)</f>
        <v>0</v>
      </c>
      <c r="E58" s="181">
        <f t="shared" si="15"/>
        <v>0</v>
      </c>
      <c r="F58" s="136">
        <f t="shared" si="15"/>
        <v>0</v>
      </c>
      <c r="G58" s="136">
        <f t="shared" si="15"/>
        <v>0</v>
      </c>
      <c r="H58" s="136">
        <f t="shared" si="15"/>
        <v>0</v>
      </c>
      <c r="I58" s="136">
        <f t="shared" si="15"/>
        <v>0</v>
      </c>
      <c r="J58" s="136">
        <f t="shared" si="15"/>
        <v>0</v>
      </c>
      <c r="K58" s="136">
        <f t="shared" si="15"/>
        <v>0</v>
      </c>
      <c r="L58" s="136">
        <f t="shared" si="15"/>
        <v>0</v>
      </c>
      <c r="M58" s="136">
        <f t="shared" si="15"/>
        <v>0</v>
      </c>
    </row>
    <row r="59" spans="1:13">
      <c r="A59" s="185"/>
      <c r="B59" s="185"/>
      <c r="C59" s="175"/>
      <c r="D59" s="182"/>
      <c r="E59" s="182"/>
      <c r="F59" s="182"/>
      <c r="G59" s="182"/>
      <c r="H59" s="129"/>
      <c r="I59" s="129"/>
      <c r="J59" s="182"/>
      <c r="K59" s="139"/>
      <c r="L59" s="120"/>
      <c r="M59" s="123"/>
    </row>
    <row r="60" spans="1:13">
      <c r="A60" s="183" t="s">
        <v>56</v>
      </c>
      <c r="B60" s="185"/>
      <c r="C60" s="175"/>
      <c r="D60" s="182"/>
      <c r="E60" s="182"/>
      <c r="F60" s="182"/>
      <c r="G60" s="182"/>
      <c r="H60" s="129"/>
      <c r="I60" s="129"/>
      <c r="J60" s="182"/>
      <c r="K60" s="139"/>
      <c r="L60" s="120"/>
      <c r="M60" s="123"/>
    </row>
    <row r="61" spans="1:13">
      <c r="A61" s="118"/>
      <c r="B61" s="185"/>
      <c r="C61" s="175"/>
      <c r="D61" s="182"/>
      <c r="E61" s="182"/>
      <c r="F61" s="182"/>
      <c r="G61" s="182"/>
      <c r="H61" s="129"/>
      <c r="I61" s="129"/>
      <c r="J61" s="182"/>
      <c r="K61" s="139"/>
      <c r="L61" s="120"/>
      <c r="M61" s="123"/>
    </row>
    <row r="62" spans="1:13" ht="28">
      <c r="A62" s="262" t="s">
        <v>57</v>
      </c>
      <c r="B62" s="185"/>
      <c r="C62" s="178"/>
      <c r="D62" s="278">
        <f>+'Resultado 1'!D62+'Resultado 2'!D62+'Resultado 3'!D62+'Resultado 4'!D62</f>
        <v>0</v>
      </c>
      <c r="E62" s="278">
        <f>+'Resultado 1'!E62+'Resultado 2'!E62+'Resultado 3'!E62+'Resultado 4'!E62</f>
        <v>0</v>
      </c>
      <c r="F62" s="278">
        <f>+'Resultado 1'!F62+'Resultado 2'!F62+'Resultado 3'!F62+'Resultado 4'!F62</f>
        <v>0</v>
      </c>
      <c r="G62" s="278">
        <f>+'Resultado 1'!G62+'Resultado 2'!G62+'Resultado 3'!G62+'Resultado 4'!G62</f>
        <v>0</v>
      </c>
      <c r="H62" s="120">
        <f t="shared" ref="H62:H65" si="16">SUM(D62:G62)</f>
        <v>0</v>
      </c>
      <c r="I62" s="131"/>
      <c r="J62" s="278">
        <f>+'Resultado 1'!J62+'Resultado 2'!J62+'Resultado 3'!J62+'Resultado 4'!J62</f>
        <v>0</v>
      </c>
      <c r="K62" s="122"/>
      <c r="L62" s="120">
        <f>+'Resultado 1'!L62+'Resultado 2'!L62+'Resultado 3'!L62+'Resultado 4'!L62</f>
        <v>0</v>
      </c>
      <c r="M62" s="120">
        <f>+'Resultado 1'!M62</f>
        <v>0</v>
      </c>
    </row>
    <row r="63" spans="1:13" ht="14">
      <c r="A63" s="262" t="s">
        <v>58</v>
      </c>
      <c r="B63" s="185"/>
      <c r="C63" s="178"/>
      <c r="D63" s="278">
        <f>+'Resultado 1'!D63+'Resultado 2'!D63+'Resultado 3'!D63+'Resultado 4'!D63</f>
        <v>0</v>
      </c>
      <c r="E63" s="278">
        <f>+'Resultado 1'!E63+'Resultado 2'!E63+'Resultado 3'!E63+'Resultado 4'!E63</f>
        <v>0</v>
      </c>
      <c r="F63" s="278">
        <f>+'Resultado 1'!F63+'Resultado 2'!F63+'Resultado 3'!F63+'Resultado 4'!F63</f>
        <v>0</v>
      </c>
      <c r="G63" s="278">
        <f>+'Resultado 1'!G63+'Resultado 2'!G63+'Resultado 3'!G63+'Resultado 4'!G63</f>
        <v>0</v>
      </c>
      <c r="H63" s="120">
        <f t="shared" si="16"/>
        <v>0</v>
      </c>
      <c r="I63" s="131"/>
      <c r="J63" s="278">
        <f>+'Resultado 1'!J63+'Resultado 2'!J63+'Resultado 3'!J63+'Resultado 4'!J63</f>
        <v>0</v>
      </c>
      <c r="K63" s="122"/>
      <c r="L63" s="120">
        <f>+'Resultado 1'!L63+'Resultado 2'!L63+'Resultado 3'!L63+'Resultado 4'!L63</f>
        <v>0</v>
      </c>
      <c r="M63" s="120">
        <f>+'Resultado 1'!M63</f>
        <v>0</v>
      </c>
    </row>
    <row r="64" spans="1:13" ht="14">
      <c r="A64" s="263" t="s">
        <v>59</v>
      </c>
      <c r="B64" s="185"/>
      <c r="C64" s="178"/>
      <c r="D64" s="278">
        <f>+'Resultado 1'!D64+'Resultado 2'!D64+'Resultado 3'!D64+'Resultado 4'!D64</f>
        <v>0</v>
      </c>
      <c r="E64" s="278">
        <f>+'Resultado 1'!E64+'Resultado 2'!E64+'Resultado 3'!E64+'Resultado 4'!E64</f>
        <v>0</v>
      </c>
      <c r="F64" s="278">
        <f>+'Resultado 1'!F64+'Resultado 2'!F64+'Resultado 3'!F64+'Resultado 4'!F64</f>
        <v>0</v>
      </c>
      <c r="G64" s="278">
        <f>+'Resultado 1'!G64+'Resultado 2'!G64+'Resultado 3'!G64+'Resultado 4'!G64</f>
        <v>0</v>
      </c>
      <c r="H64" s="120">
        <f t="shared" si="16"/>
        <v>0</v>
      </c>
      <c r="I64" s="131"/>
      <c r="J64" s="278">
        <f>+'Resultado 1'!J64+'Resultado 2'!J64+'Resultado 3'!J64+'Resultado 4'!J64</f>
        <v>0</v>
      </c>
      <c r="K64" s="122"/>
      <c r="L64" s="120">
        <f>+'Resultado 1'!L64+'Resultado 2'!L64+'Resultado 3'!L64+'Resultado 4'!L64</f>
        <v>0</v>
      </c>
      <c r="M64" s="120">
        <f>+'Resultado 1'!M64</f>
        <v>0</v>
      </c>
    </row>
    <row r="65" spans="1:13" ht="14">
      <c r="A65" s="119" t="s">
        <v>60</v>
      </c>
      <c r="B65" s="185"/>
      <c r="C65" s="178"/>
      <c r="D65" s="278">
        <f>+'Resultado 1'!D65+'Resultado 2'!D65+'Resultado 3'!D65+'Resultado 4'!D65</f>
        <v>0</v>
      </c>
      <c r="E65" s="278">
        <f>+'Resultado 1'!E65+'Resultado 2'!E65+'Resultado 3'!E65+'Resultado 4'!E65</f>
        <v>0</v>
      </c>
      <c r="F65" s="278">
        <f>+'Resultado 1'!F65+'Resultado 2'!F65+'Resultado 3'!F65+'Resultado 4'!F65</f>
        <v>0</v>
      </c>
      <c r="G65" s="278">
        <f>+'Resultado 1'!G65+'Resultado 2'!G65+'Resultado 3'!G65+'Resultado 4'!G65</f>
        <v>0</v>
      </c>
      <c r="H65" s="120">
        <f t="shared" si="16"/>
        <v>0</v>
      </c>
      <c r="I65" s="131"/>
      <c r="J65" s="278">
        <f>+'Resultado 1'!J65+'Resultado 2'!J65+'Resultado 3'!J65+'Resultado 4'!J65</f>
        <v>0</v>
      </c>
      <c r="K65" s="122"/>
      <c r="L65" s="120">
        <f>+'Resultado 1'!L65+'Resultado 2'!L65+'Resultado 3'!L65+'Resultado 4'!L65</f>
        <v>0</v>
      </c>
      <c r="M65" s="120">
        <f>+'Resultado 1'!M65</f>
        <v>0</v>
      </c>
    </row>
    <row r="66" spans="1:13" ht="14">
      <c r="A66" s="185" t="s">
        <v>61</v>
      </c>
      <c r="B66" s="185"/>
      <c r="C66" s="175"/>
      <c r="D66" s="136">
        <f>SUM(D62:D65)</f>
        <v>0</v>
      </c>
      <c r="E66" s="136">
        <f t="shared" ref="E66:I66" si="17">SUM(E62:E65)</f>
        <v>0</v>
      </c>
      <c r="F66" s="136">
        <f t="shared" si="17"/>
        <v>0</v>
      </c>
      <c r="G66" s="136">
        <f t="shared" si="17"/>
        <v>0</v>
      </c>
      <c r="H66" s="136">
        <f t="shared" si="17"/>
        <v>0</v>
      </c>
      <c r="I66" s="136">
        <f t="shared" si="17"/>
        <v>0</v>
      </c>
      <c r="J66" s="136">
        <f t="shared" ref="J66" si="18">SUM(J62:J65)</f>
        <v>0</v>
      </c>
      <c r="K66" s="136">
        <f t="shared" ref="K66" si="19">SUM(K62:K65)</f>
        <v>0</v>
      </c>
      <c r="L66" s="136">
        <f t="shared" ref="L66" si="20">SUM(L62:L65)</f>
        <v>0</v>
      </c>
      <c r="M66" s="136">
        <f t="shared" ref="M66" si="21">SUM(M62:M65)</f>
        <v>0</v>
      </c>
    </row>
    <row r="67" spans="1:13">
      <c r="A67" s="185"/>
      <c r="B67" s="185"/>
      <c r="C67" s="175"/>
      <c r="D67" s="182"/>
      <c r="E67" s="182"/>
      <c r="F67" s="182"/>
      <c r="G67" s="182"/>
      <c r="H67" s="129"/>
      <c r="I67" s="129"/>
      <c r="J67" s="182"/>
      <c r="K67" s="139"/>
      <c r="L67" s="120"/>
      <c r="M67" s="123"/>
    </row>
    <row r="68" spans="1:13">
      <c r="A68" s="183" t="s">
        <v>62</v>
      </c>
      <c r="B68" s="185"/>
      <c r="C68" s="175"/>
      <c r="D68" s="182"/>
      <c r="E68" s="182"/>
      <c r="F68" s="182"/>
      <c r="G68" s="182"/>
      <c r="H68" s="129"/>
      <c r="I68" s="129"/>
      <c r="J68" s="182"/>
      <c r="K68" s="139"/>
      <c r="L68" s="120"/>
      <c r="M68" s="123"/>
    </row>
    <row r="69" spans="1:13">
      <c r="A69" s="118"/>
      <c r="B69" s="185"/>
      <c r="C69" s="175"/>
      <c r="D69" s="182"/>
      <c r="E69" s="182"/>
      <c r="F69" s="182"/>
      <c r="G69" s="182"/>
      <c r="H69" s="129"/>
      <c r="I69" s="129"/>
      <c r="J69" s="182"/>
      <c r="K69" s="139"/>
      <c r="L69" s="120"/>
      <c r="M69" s="123"/>
    </row>
    <row r="70" spans="1:13" ht="14">
      <c r="A70" s="119" t="s">
        <v>63</v>
      </c>
      <c r="B70" s="185"/>
      <c r="C70" s="178"/>
      <c r="D70" s="278">
        <f>+'Resultado 1'!D70+'Resultado 2'!D70+'Resultado 3'!D70+'Resultado 4'!D70</f>
        <v>0</v>
      </c>
      <c r="E70" s="278">
        <f>+'Resultado 1'!E70+'Resultado 2'!E70+'Resultado 3'!E70+'Resultado 4'!E70</f>
        <v>0</v>
      </c>
      <c r="F70" s="278">
        <f>+'Resultado 1'!F70+'Resultado 2'!F70+'Resultado 3'!F70+'Resultado 4'!F70</f>
        <v>0</v>
      </c>
      <c r="G70" s="278">
        <f>+'Resultado 1'!G70+'Resultado 2'!G70+'Resultado 3'!G70+'Resultado 4'!G70</f>
        <v>0</v>
      </c>
      <c r="H70" s="120">
        <f t="shared" ref="H70:H72" si="22">SUM(D70:G70)</f>
        <v>0</v>
      </c>
      <c r="I70" s="131"/>
      <c r="J70" s="278">
        <f>+'Resultado 1'!J70+'Resultado 2'!J70+'Resultado 3'!J70+'Resultado 4'!J70</f>
        <v>0</v>
      </c>
      <c r="K70" s="122"/>
      <c r="L70" s="120">
        <f>+'Resultado 1'!L70+'Resultado 2'!L70+'Resultado 3'!L70+'Resultado 4'!L70</f>
        <v>0</v>
      </c>
      <c r="M70" s="120">
        <f>+'Resultado 1'!M70</f>
        <v>0</v>
      </c>
    </row>
    <row r="71" spans="1:13" ht="14">
      <c r="A71" s="119" t="s">
        <v>64</v>
      </c>
      <c r="B71" s="185"/>
      <c r="C71" s="178"/>
      <c r="D71" s="278">
        <f>+'Resultado 1'!D71+'Resultado 2'!D71+'Resultado 3'!D71+'Resultado 4'!D71</f>
        <v>0</v>
      </c>
      <c r="E71" s="278">
        <f>+'Resultado 1'!E71+'Resultado 2'!E71+'Resultado 3'!E71+'Resultado 4'!E71</f>
        <v>0</v>
      </c>
      <c r="F71" s="278">
        <f>+'Resultado 1'!F71+'Resultado 2'!F71+'Resultado 3'!F71+'Resultado 4'!F71</f>
        <v>0</v>
      </c>
      <c r="G71" s="278">
        <f>+'Resultado 1'!G71+'Resultado 2'!G71+'Resultado 3'!G71+'Resultado 4'!G71</f>
        <v>0</v>
      </c>
      <c r="H71" s="120">
        <f t="shared" si="22"/>
        <v>0</v>
      </c>
      <c r="I71" s="131"/>
      <c r="J71" s="278">
        <f>+'Resultado 1'!J71+'Resultado 2'!J71+'Resultado 3'!J71+'Resultado 4'!J71</f>
        <v>0</v>
      </c>
      <c r="K71" s="122"/>
      <c r="L71" s="120">
        <f>+'Resultado 1'!L71+'Resultado 2'!L71+'Resultado 3'!L71+'Resultado 4'!L71</f>
        <v>0</v>
      </c>
      <c r="M71" s="120">
        <f>+'Resultado 1'!M71</f>
        <v>0</v>
      </c>
    </row>
    <row r="72" spans="1:13" ht="14">
      <c r="A72" s="119" t="s">
        <v>65</v>
      </c>
      <c r="B72" s="185"/>
      <c r="C72" s="178"/>
      <c r="D72" s="278">
        <f>+'Resultado 1'!D72+'Resultado 2'!D72+'Resultado 3'!D72+'Resultado 4'!D72</f>
        <v>0</v>
      </c>
      <c r="E72" s="278">
        <f>+'Resultado 1'!E72+'Resultado 2'!E72+'Resultado 3'!E72+'Resultado 4'!E72</f>
        <v>0</v>
      </c>
      <c r="F72" s="278">
        <f>+'Resultado 1'!F72+'Resultado 2'!F72+'Resultado 3'!F72+'Resultado 4'!F72</f>
        <v>0</v>
      </c>
      <c r="G72" s="278">
        <f>+'Resultado 1'!G72+'Resultado 2'!G72+'Resultado 3'!G72+'Resultado 4'!G72</f>
        <v>0</v>
      </c>
      <c r="H72" s="120">
        <f t="shared" si="22"/>
        <v>0</v>
      </c>
      <c r="I72" s="131"/>
      <c r="J72" s="278">
        <f>+'Resultado 1'!J72+'Resultado 2'!J72+'Resultado 3'!J72+'Resultado 4'!J72</f>
        <v>0</v>
      </c>
      <c r="K72" s="122"/>
      <c r="L72" s="120">
        <f>+'Resultado 1'!L72+'Resultado 2'!L72+'Resultado 3'!L72+'Resultado 4'!L72</f>
        <v>0</v>
      </c>
      <c r="M72" s="120">
        <f>+'Resultado 1'!M72</f>
        <v>0</v>
      </c>
    </row>
    <row r="73" spans="1:13">
      <c r="A73" s="185" t="s">
        <v>66</v>
      </c>
      <c r="B73" s="185"/>
      <c r="C73" s="175"/>
      <c r="D73" s="136">
        <f>SUM(D70:D72)</f>
        <v>0</v>
      </c>
      <c r="E73" s="136">
        <f t="shared" ref="E73:M73" si="23">SUM(E70:E72)</f>
        <v>0</v>
      </c>
      <c r="F73" s="136">
        <f t="shared" si="23"/>
        <v>0</v>
      </c>
      <c r="G73" s="136">
        <f t="shared" si="23"/>
        <v>0</v>
      </c>
      <c r="H73" s="136">
        <f t="shared" si="23"/>
        <v>0</v>
      </c>
      <c r="I73" s="136">
        <f t="shared" si="23"/>
        <v>0</v>
      </c>
      <c r="J73" s="136">
        <f t="shared" si="23"/>
        <v>0</v>
      </c>
      <c r="K73" s="136">
        <f t="shared" si="23"/>
        <v>0</v>
      </c>
      <c r="L73" s="143">
        <f t="shared" si="23"/>
        <v>0</v>
      </c>
      <c r="M73" s="144">
        <f t="shared" si="23"/>
        <v>0</v>
      </c>
    </row>
    <row r="74" spans="1:13">
      <c r="A74" s="185"/>
      <c r="B74" s="185"/>
      <c r="C74" s="175"/>
      <c r="D74" s="182"/>
      <c r="E74" s="182"/>
      <c r="F74" s="182"/>
      <c r="G74" s="182"/>
      <c r="H74" s="129"/>
      <c r="I74" s="129"/>
      <c r="J74" s="182"/>
      <c r="K74" s="139"/>
      <c r="L74" s="120"/>
      <c r="M74" s="123"/>
    </row>
    <row r="75" spans="1:13" ht="14">
      <c r="A75" s="185" t="s">
        <v>67</v>
      </c>
      <c r="B75" s="185"/>
      <c r="C75" s="175"/>
      <c r="D75" s="129">
        <f t="shared" ref="D75:M75" si="24">D73+D66+D58+D53+D46+D39+D32+D18+D27</f>
        <v>0</v>
      </c>
      <c r="E75" s="129">
        <f>E73+E66+E58+E53+E46+E39+E32+E18+E27</f>
        <v>0</v>
      </c>
      <c r="F75" s="129">
        <f t="shared" si="24"/>
        <v>0</v>
      </c>
      <c r="G75" s="129">
        <f t="shared" si="24"/>
        <v>0</v>
      </c>
      <c r="H75" s="129">
        <f>H73+H66+H58+H53+H46+H39+H32+H18+H27</f>
        <v>0</v>
      </c>
      <c r="I75" s="129">
        <f t="shared" si="24"/>
        <v>0</v>
      </c>
      <c r="J75" s="129">
        <f t="shared" si="24"/>
        <v>0</v>
      </c>
      <c r="K75" s="129">
        <f t="shared" si="24"/>
        <v>0</v>
      </c>
      <c r="L75" s="129">
        <f t="shared" si="24"/>
        <v>0</v>
      </c>
      <c r="M75" s="129">
        <f t="shared" si="24"/>
        <v>0</v>
      </c>
    </row>
    <row r="76" spans="1:13">
      <c r="A76" s="174"/>
      <c r="B76" s="174"/>
      <c r="C76" s="174"/>
      <c r="D76" s="177"/>
      <c r="E76" s="177"/>
      <c r="F76" s="177"/>
      <c r="G76" s="177"/>
      <c r="H76" s="125"/>
      <c r="I76" s="125"/>
      <c r="J76" s="177"/>
      <c r="K76" s="122"/>
      <c r="L76" s="120"/>
      <c r="M76" s="123">
        <f>D76+E76+F76+J76-L76</f>
        <v>0</v>
      </c>
    </row>
    <row r="77" spans="1:13">
      <c r="A77" s="186" t="s">
        <v>68</v>
      </c>
      <c r="B77" s="187"/>
      <c r="C77" s="188">
        <v>0</v>
      </c>
      <c r="D77" s="120">
        <f>ROUND(+D75*$C$77,2)</f>
        <v>0</v>
      </c>
      <c r="E77" s="120">
        <f t="shared" ref="E77:H77" si="25">ROUND(+E75*$C$77,2)</f>
        <v>0</v>
      </c>
      <c r="F77" s="120">
        <f t="shared" si="25"/>
        <v>0</v>
      </c>
      <c r="G77" s="120">
        <f t="shared" si="25"/>
        <v>0</v>
      </c>
      <c r="H77" s="120">
        <f t="shared" si="25"/>
        <v>0</v>
      </c>
      <c r="I77" s="120"/>
      <c r="J77" s="120">
        <f t="shared" ref="J77:K77" si="26">ROUND(+J75*$C$78,2)</f>
        <v>0</v>
      </c>
      <c r="K77" s="120">
        <f t="shared" si="26"/>
        <v>0</v>
      </c>
      <c r="L77" s="120">
        <f>+D77+E77+F77+G77</f>
        <v>0</v>
      </c>
      <c r="M77" s="123">
        <f>D77+E77+F77+J77-L77</f>
        <v>0</v>
      </c>
    </row>
    <row r="78" spans="1:13" ht="15" thickBot="1">
      <c r="A78" s="189"/>
      <c r="B78" s="189"/>
      <c r="C78" s="190">
        <v>0</v>
      </c>
      <c r="D78" s="177"/>
      <c r="E78" s="177"/>
      <c r="F78" s="177"/>
      <c r="G78" s="177"/>
      <c r="H78" s="125"/>
      <c r="I78" s="125"/>
      <c r="J78" s="177"/>
      <c r="K78" s="122"/>
      <c r="L78" s="120"/>
      <c r="M78" s="123">
        <f>D78+E78+F78+J78-L78</f>
        <v>0</v>
      </c>
    </row>
    <row r="79" spans="1:13" thickBot="1">
      <c r="A79" s="416" t="s">
        <v>69</v>
      </c>
      <c r="B79" s="418"/>
      <c r="C79" s="419"/>
      <c r="D79" s="417">
        <f>+D77+D75</f>
        <v>0</v>
      </c>
      <c r="E79" s="417">
        <f>+E77+E75</f>
        <v>0</v>
      </c>
      <c r="F79" s="417">
        <f>+F77+F75</f>
        <v>0</v>
      </c>
      <c r="G79" s="417">
        <f>+G77+G75</f>
        <v>0</v>
      </c>
      <c r="H79" s="417">
        <f>+H77+H75</f>
        <v>0</v>
      </c>
      <c r="I79" s="417"/>
      <c r="J79" s="417">
        <f t="shared" ref="J79:M79" si="27">+J77+J75</f>
        <v>0</v>
      </c>
      <c r="K79" s="417">
        <f t="shared" si="27"/>
        <v>0</v>
      </c>
      <c r="L79" s="417">
        <f t="shared" si="27"/>
        <v>0</v>
      </c>
      <c r="M79" s="417">
        <f t="shared" si="27"/>
        <v>0</v>
      </c>
    </row>
    <row r="81" spans="3:10" hidden="1"/>
    <row r="82" spans="3:10" hidden="1">
      <c r="C82" s="269"/>
      <c r="D82" s="269"/>
      <c r="E82" s="269"/>
      <c r="F82" s="269" t="s">
        <v>75</v>
      </c>
      <c r="G82" s="269" t="s">
        <v>76</v>
      </c>
      <c r="H82" s="269" t="s">
        <v>77</v>
      </c>
      <c r="J82" s="269" t="s">
        <v>78</v>
      </c>
    </row>
    <row r="83" spans="3:10" hidden="1">
      <c r="C83" s="269" t="s">
        <v>79</v>
      </c>
      <c r="D83" s="269">
        <v>8015</v>
      </c>
      <c r="E83" s="269">
        <v>20250</v>
      </c>
      <c r="F83" s="270">
        <v>18541</v>
      </c>
      <c r="G83" s="270">
        <v>13000</v>
      </c>
      <c r="H83" s="270">
        <f>+F83+G83</f>
        <v>31541</v>
      </c>
      <c r="J83" s="272">
        <f>+H83*$H$88</f>
        <v>55410367.02578041</v>
      </c>
    </row>
    <row r="84" spans="3:10" hidden="1">
      <c r="C84" s="269" t="s">
        <v>80</v>
      </c>
      <c r="D84" s="269">
        <v>7101</v>
      </c>
      <c r="E84" s="269">
        <v>20250</v>
      </c>
      <c r="F84" s="270">
        <v>8000</v>
      </c>
      <c r="G84" s="270">
        <v>20000</v>
      </c>
      <c r="H84" s="270">
        <f>+F84+G84</f>
        <v>28000</v>
      </c>
      <c r="J84" s="272">
        <f>+H84*$H$88</f>
        <v>49189634.974219322</v>
      </c>
    </row>
    <row r="85" spans="3:10" hidden="1">
      <c r="C85" s="269"/>
      <c r="D85" s="269"/>
      <c r="E85" s="269"/>
      <c r="F85" s="270"/>
      <c r="G85" s="270"/>
      <c r="H85" s="270"/>
    </row>
    <row r="86" spans="3:10" hidden="1">
      <c r="C86" s="269"/>
      <c r="D86" s="269" t="s">
        <v>81</v>
      </c>
      <c r="E86" s="269"/>
      <c r="F86" s="270">
        <f>SUM(F83:F85)</f>
        <v>26541</v>
      </c>
      <c r="G86" s="270">
        <f>SUM(G83:G85)</f>
        <v>33000</v>
      </c>
      <c r="H86" s="270">
        <f>G86+F86</f>
        <v>59541</v>
      </c>
    </row>
    <row r="87" spans="3:10" hidden="1"/>
    <row r="88" spans="3:10" hidden="1">
      <c r="G88" s="269" t="s">
        <v>82</v>
      </c>
      <c r="H88" s="271">
        <v>1756.77267765069</v>
      </c>
    </row>
  </sheetData>
  <mergeCells count="2">
    <mergeCell ref="A1:M1"/>
    <mergeCell ref="A3:M3"/>
  </mergeCells>
  <phoneticPr fontId="0" type="noConversion"/>
  <printOptions horizontalCentered="1" verticalCentered="1"/>
  <pageMargins left="0" right="0" top="0.59055118110236227" bottom="0.55118110236220474" header="0" footer="0"/>
  <pageSetup scale="51" orientation="portrait" r:id="rId1"/>
  <headerFooter alignWithMargins="0">
    <oddFooter xml:space="preserve">&amp;CConservation International
</oddFooter>
  </headerFooter>
  <ignoredErrors>
    <ignoredError sqref="E58" unlockedFormula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workbookViewId="0">
      <selection activeCell="E15" sqref="E15"/>
    </sheetView>
  </sheetViews>
  <sheetFormatPr defaultRowHeight="15.5"/>
  <cols>
    <col min="1" max="1" width="4.53515625" customWidth="1"/>
    <col min="2" max="2" width="16.4609375" customWidth="1"/>
  </cols>
  <sheetData>
    <row r="1" spans="1:7" s="291" customFormat="1">
      <c r="A1" s="291" t="s">
        <v>83</v>
      </c>
    </row>
    <row r="3" spans="1:7" s="292" customFormat="1" ht="15" customHeight="1">
      <c r="A3" s="441" t="s">
        <v>84</v>
      </c>
      <c r="B3" s="442" t="s">
        <v>85</v>
      </c>
      <c r="C3" s="443" t="s">
        <v>86</v>
      </c>
      <c r="D3" s="440" t="s">
        <v>26</v>
      </c>
      <c r="E3" s="444" t="s">
        <v>87</v>
      </c>
      <c r="F3" s="445" t="s">
        <v>88</v>
      </c>
      <c r="G3" s="440" t="s">
        <v>10</v>
      </c>
    </row>
    <row r="4" spans="1:7" s="292" customFormat="1" ht="14.5">
      <c r="A4" s="441"/>
      <c r="B4" s="442"/>
      <c r="C4" s="443"/>
      <c r="D4" s="440"/>
      <c r="E4" s="444"/>
      <c r="F4" s="445"/>
      <c r="G4" s="440"/>
    </row>
    <row r="5" spans="1:7" s="292" customFormat="1">
      <c r="B5" s="293"/>
      <c r="C5" s="293"/>
      <c r="D5" s="294"/>
      <c r="E5" s="295"/>
      <c r="F5" s="296"/>
      <c r="G5" s="297"/>
    </row>
    <row r="6" spans="1:7" s="298" customFormat="1">
      <c r="B6" s="299"/>
      <c r="C6" s="299"/>
      <c r="D6" s="300"/>
      <c r="E6" s="301"/>
      <c r="F6" s="302"/>
      <c r="G6" s="303"/>
    </row>
    <row r="7" spans="1:7" s="292" customFormat="1">
      <c r="B7" s="293"/>
      <c r="C7" s="293"/>
      <c r="D7" s="294"/>
      <c r="E7" s="295"/>
      <c r="F7" s="296"/>
      <c r="G7" s="297"/>
    </row>
    <row r="8" spans="1:7" s="298" customFormat="1">
      <c r="B8" s="299"/>
      <c r="C8" s="299"/>
      <c r="D8" s="300"/>
      <c r="E8" s="301"/>
      <c r="F8" s="302"/>
      <c r="G8" s="303"/>
    </row>
    <row r="9" spans="1:7" s="292" customFormat="1">
      <c r="B9" s="293"/>
      <c r="C9" s="293"/>
      <c r="D9" s="294"/>
      <c r="E9" s="295"/>
      <c r="F9" s="296"/>
      <c r="G9" s="297"/>
    </row>
    <row r="10" spans="1:7" s="298" customFormat="1">
      <c r="B10" s="299"/>
      <c r="C10" s="299"/>
      <c r="D10" s="300"/>
      <c r="E10" s="301"/>
      <c r="F10" s="302"/>
      <c r="G10" s="303"/>
    </row>
    <row r="11" spans="1:7" s="292" customFormat="1">
      <c r="B11" s="293"/>
      <c r="C11" s="293"/>
      <c r="D11" s="294"/>
      <c r="E11" s="295"/>
      <c r="F11" s="296"/>
      <c r="G11" s="297"/>
    </row>
    <row r="12" spans="1:7" s="298" customFormat="1">
      <c r="B12" s="299"/>
      <c r="C12" s="299"/>
      <c r="D12" s="300"/>
      <c r="E12" s="301"/>
      <c r="F12" s="302"/>
      <c r="G12" s="303"/>
    </row>
    <row r="13" spans="1:7" s="292" customFormat="1">
      <c r="B13" s="293"/>
      <c r="C13" s="293"/>
      <c r="D13" s="294"/>
      <c r="E13" s="295"/>
      <c r="F13" s="296"/>
      <c r="G13" s="297"/>
    </row>
    <row r="14" spans="1:7" s="298" customFormat="1">
      <c r="B14" s="299"/>
      <c r="C14" s="299"/>
      <c r="D14" s="300"/>
      <c r="E14" s="301"/>
      <c r="F14" s="302"/>
      <c r="G14" s="303"/>
    </row>
    <row r="15" spans="1:7" s="292" customFormat="1">
      <c r="B15" s="293"/>
      <c r="C15" s="293"/>
      <c r="D15" s="294"/>
      <c r="E15" s="295"/>
      <c r="F15" s="296"/>
      <c r="G15" s="297"/>
    </row>
    <row r="16" spans="1:7" s="298" customFormat="1">
      <c r="B16" s="299"/>
      <c r="C16" s="299"/>
      <c r="D16" s="300"/>
      <c r="E16" s="301"/>
      <c r="F16" s="302"/>
      <c r="G16" s="303"/>
    </row>
    <row r="17" spans="1:7" s="292" customFormat="1">
      <c r="B17" s="293"/>
      <c r="C17" s="293"/>
      <c r="D17" s="294"/>
      <c r="E17" s="295"/>
      <c r="F17" s="296"/>
      <c r="G17" s="297"/>
    </row>
    <row r="18" spans="1:7" s="298" customFormat="1">
      <c r="B18" s="299"/>
      <c r="C18" s="299"/>
      <c r="D18" s="300"/>
      <c r="E18" s="301"/>
      <c r="F18" s="302"/>
      <c r="G18" s="303"/>
    </row>
    <row r="19" spans="1:7" s="292" customFormat="1" ht="14.5">
      <c r="A19" s="304" t="s">
        <v>89</v>
      </c>
      <c r="B19" s="305"/>
      <c r="C19" s="305"/>
      <c r="D19" s="306"/>
      <c r="E19" s="307"/>
      <c r="F19" s="305"/>
      <c r="G19" s="306">
        <f>SUM(G5:G18)</f>
        <v>0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sqref="A1:XFD9"/>
    </sheetView>
  </sheetViews>
  <sheetFormatPr defaultRowHeight="15.5"/>
  <cols>
    <col min="1" max="1" width="4.765625" customWidth="1"/>
    <col min="2" max="2" width="27.765625" customWidth="1"/>
    <col min="3" max="3" width="15.4609375" customWidth="1"/>
    <col min="4" max="4" width="13.4609375" customWidth="1"/>
    <col min="5" max="5" width="11.4609375" customWidth="1"/>
    <col min="6" max="6" width="12.23046875" customWidth="1"/>
    <col min="7" max="7" width="11.765625" customWidth="1"/>
  </cols>
  <sheetData>
    <row r="1" spans="1:7" s="291" customFormat="1">
      <c r="A1" s="291" t="s">
        <v>90</v>
      </c>
    </row>
    <row r="3" spans="1:7">
      <c r="A3" s="447" t="s">
        <v>84</v>
      </c>
      <c r="B3" s="448" t="s">
        <v>91</v>
      </c>
      <c r="C3" s="447" t="s">
        <v>92</v>
      </c>
      <c r="D3" s="449" t="s">
        <v>93</v>
      </c>
      <c r="E3" s="446" t="s">
        <v>94</v>
      </c>
      <c r="F3" s="446" t="s">
        <v>95</v>
      </c>
      <c r="G3" s="446" t="s">
        <v>96</v>
      </c>
    </row>
    <row r="4" spans="1:7">
      <c r="A4" s="447"/>
      <c r="B4" s="448"/>
      <c r="C4" s="447"/>
      <c r="D4" s="449"/>
      <c r="E4" s="446"/>
      <c r="F4" s="446"/>
      <c r="G4" s="446"/>
    </row>
    <row r="5" spans="1:7">
      <c r="A5" s="279"/>
      <c r="B5" s="280"/>
      <c r="C5" s="281"/>
      <c r="D5" s="282"/>
      <c r="E5" s="283"/>
      <c r="F5" s="284"/>
      <c r="G5" s="284"/>
    </row>
    <row r="6" spans="1:7">
      <c r="A6" s="285"/>
      <c r="B6" s="286"/>
      <c r="C6" s="287"/>
      <c r="D6" s="288"/>
      <c r="E6" s="289"/>
      <c r="F6" s="290"/>
      <c r="G6" s="290"/>
    </row>
    <row r="7" spans="1:7">
      <c r="A7" s="279"/>
      <c r="B7" s="280"/>
      <c r="C7" s="281"/>
      <c r="D7" s="282"/>
      <c r="E7" s="283"/>
      <c r="F7" s="284"/>
      <c r="G7" s="284"/>
    </row>
    <row r="8" spans="1:7">
      <c r="A8" s="285"/>
      <c r="B8" s="286"/>
      <c r="C8" s="287"/>
      <c r="D8" s="288"/>
      <c r="E8" s="289"/>
      <c r="F8" s="290"/>
      <c r="G8" s="290"/>
    </row>
    <row r="9" spans="1:7">
      <c r="A9" s="279"/>
      <c r="B9" s="280"/>
      <c r="C9" s="281"/>
      <c r="D9" s="282"/>
      <c r="E9" s="283"/>
      <c r="F9" s="284"/>
      <c r="G9" s="284"/>
    </row>
    <row r="11" spans="1:7">
      <c r="A11" s="279"/>
      <c r="B11" s="308" t="s">
        <v>89</v>
      </c>
      <c r="C11" s="281"/>
      <c r="D11" s="282"/>
      <c r="E11" s="283"/>
      <c r="F11" s="284"/>
      <c r="G11" s="284"/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I8" sqref="I8"/>
    </sheetView>
  </sheetViews>
  <sheetFormatPr defaultRowHeight="15.5"/>
  <cols>
    <col min="1" max="1" width="6.84375" customWidth="1"/>
    <col min="2" max="2" width="17.3046875" customWidth="1"/>
    <col min="3" max="3" width="12" customWidth="1"/>
    <col min="4" max="4" width="12.84375" customWidth="1"/>
  </cols>
  <sheetData>
    <row r="1" spans="1:4">
      <c r="A1" s="291" t="s">
        <v>97</v>
      </c>
      <c r="B1" s="291"/>
      <c r="C1" s="291"/>
      <c r="D1" s="291"/>
    </row>
    <row r="3" spans="1:4" ht="15" customHeight="1">
      <c r="A3" s="450" t="s">
        <v>84</v>
      </c>
      <c r="B3" s="442" t="s">
        <v>98</v>
      </c>
      <c r="C3" s="443" t="s">
        <v>99</v>
      </c>
      <c r="D3" s="440" t="s">
        <v>96</v>
      </c>
    </row>
    <row r="4" spans="1:4" ht="15" customHeight="1">
      <c r="A4" s="450"/>
      <c r="B4" s="442"/>
      <c r="C4" s="443"/>
      <c r="D4" s="440"/>
    </row>
    <row r="5" spans="1:4">
      <c r="A5" s="292"/>
      <c r="B5" s="293"/>
      <c r="C5" s="293"/>
      <c r="D5" s="294"/>
    </row>
    <row r="6" spans="1:4">
      <c r="A6" s="298"/>
      <c r="B6" s="299"/>
      <c r="C6" s="299"/>
      <c r="D6" s="300"/>
    </row>
    <row r="7" spans="1:4">
      <c r="A7" s="292"/>
      <c r="B7" s="293"/>
      <c r="C7" s="293"/>
      <c r="D7" s="294"/>
    </row>
    <row r="8" spans="1:4">
      <c r="A8" s="298"/>
      <c r="B8" s="299"/>
      <c r="C8" s="299"/>
      <c r="D8" s="300"/>
    </row>
    <row r="9" spans="1:4">
      <c r="A9" s="292"/>
      <c r="B9" s="293"/>
      <c r="C9" s="293"/>
      <c r="D9" s="294"/>
    </row>
    <row r="10" spans="1:4">
      <c r="A10" s="298"/>
      <c r="B10" s="299"/>
      <c r="C10" s="299"/>
      <c r="D10" s="300"/>
    </row>
    <row r="11" spans="1:4">
      <c r="A11" s="292"/>
      <c r="B11" s="293"/>
      <c r="C11" s="293"/>
      <c r="D11" s="294"/>
    </row>
    <row r="12" spans="1:4">
      <c r="A12" s="298"/>
      <c r="B12" s="299"/>
      <c r="C12" s="299"/>
      <c r="D12" s="300"/>
    </row>
    <row r="13" spans="1:4">
      <c r="A13" s="292"/>
      <c r="B13" s="293"/>
      <c r="C13" s="293"/>
      <c r="D13" s="294"/>
    </row>
    <row r="14" spans="1:4">
      <c r="A14" s="298"/>
      <c r="B14" s="299"/>
      <c r="C14" s="299"/>
      <c r="D14" s="300"/>
    </row>
    <row r="15" spans="1:4">
      <c r="A15" s="292"/>
      <c r="B15" s="293"/>
      <c r="C15" s="293"/>
      <c r="D15" s="294"/>
    </row>
    <row r="16" spans="1:4">
      <c r="A16" s="298"/>
      <c r="B16" s="299"/>
      <c r="C16" s="299"/>
      <c r="D16" s="300"/>
    </row>
    <row r="17" spans="1:4">
      <c r="A17" s="292"/>
      <c r="B17" s="293"/>
      <c r="C17" s="293"/>
      <c r="D17" s="294"/>
    </row>
    <row r="18" spans="1:4">
      <c r="A18" s="298"/>
      <c r="B18" s="299"/>
      <c r="C18" s="299"/>
      <c r="D18" s="300"/>
    </row>
    <row r="19" spans="1:4">
      <c r="A19" s="304" t="s">
        <v>89</v>
      </c>
      <c r="B19" s="305"/>
      <c r="C19" s="305"/>
      <c r="D19" s="306"/>
    </row>
  </sheetData>
  <mergeCells count="4">
    <mergeCell ref="A3:A4"/>
    <mergeCell ref="B3:B4"/>
    <mergeCell ref="C3:C4"/>
    <mergeCell ref="D3:D4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22"/>
  <sheetViews>
    <sheetView workbookViewId="0">
      <selection activeCell="A21" sqref="A21"/>
    </sheetView>
  </sheetViews>
  <sheetFormatPr defaultRowHeight="15.5"/>
  <cols>
    <col min="1" max="1" width="29.07421875" customWidth="1"/>
    <col min="2" max="2" width="15.84375" customWidth="1"/>
    <col min="3" max="3" width="9.69140625" customWidth="1"/>
    <col min="8" max="8" width="10" customWidth="1"/>
    <col min="13" max="13" width="9.69140625" customWidth="1"/>
  </cols>
  <sheetData>
    <row r="1" spans="1:32" s="310" customFormat="1">
      <c r="A1" s="451" t="s">
        <v>74</v>
      </c>
      <c r="B1" s="337" t="s">
        <v>98</v>
      </c>
      <c r="C1" s="338" t="s">
        <v>100</v>
      </c>
      <c r="D1" s="329" t="s">
        <v>101</v>
      </c>
      <c r="E1" s="454" t="s">
        <v>102</v>
      </c>
      <c r="F1" s="454"/>
      <c r="G1" s="455"/>
      <c r="H1" s="338" t="s">
        <v>100</v>
      </c>
      <c r="I1" s="329" t="s">
        <v>101</v>
      </c>
      <c r="J1" s="454" t="s">
        <v>103</v>
      </c>
      <c r="K1" s="454"/>
      <c r="L1" s="455"/>
      <c r="M1" s="338" t="s">
        <v>100</v>
      </c>
      <c r="N1" s="329" t="s">
        <v>101</v>
      </c>
      <c r="O1" s="454" t="s">
        <v>103</v>
      </c>
      <c r="P1" s="454"/>
      <c r="Q1" s="455"/>
      <c r="R1" s="329" t="s">
        <v>101</v>
      </c>
      <c r="S1" s="454"/>
      <c r="T1" s="454"/>
      <c r="U1" s="455"/>
      <c r="V1" s="309"/>
      <c r="W1" s="330"/>
      <c r="X1" s="309"/>
      <c r="Y1" s="309"/>
      <c r="Z1" s="309"/>
      <c r="AA1" s="309"/>
      <c r="AB1" s="309"/>
      <c r="AC1" s="309"/>
      <c r="AD1" s="309"/>
      <c r="AE1" s="309"/>
      <c r="AF1" s="309"/>
    </row>
    <row r="2" spans="1:32" s="310" customFormat="1">
      <c r="A2" s="452"/>
      <c r="B2" s="331" t="s">
        <v>104</v>
      </c>
      <c r="C2" s="311" t="s">
        <v>105</v>
      </c>
      <c r="D2" s="312" t="s">
        <v>104</v>
      </c>
      <c r="E2" s="312" t="s">
        <v>106</v>
      </c>
      <c r="F2" s="312" t="s">
        <v>107</v>
      </c>
      <c r="G2" s="313" t="s">
        <v>10</v>
      </c>
      <c r="H2" s="311" t="s">
        <v>105</v>
      </c>
      <c r="I2" s="312" t="s">
        <v>104</v>
      </c>
      <c r="J2" s="312" t="s">
        <v>106</v>
      </c>
      <c r="K2" s="312" t="s">
        <v>107</v>
      </c>
      <c r="L2" s="313" t="s">
        <v>10</v>
      </c>
      <c r="M2" s="311" t="s">
        <v>105</v>
      </c>
      <c r="N2" s="312" t="s">
        <v>104</v>
      </c>
      <c r="O2" s="312" t="s">
        <v>106</v>
      </c>
      <c r="P2" s="312" t="s">
        <v>107</v>
      </c>
      <c r="Q2" s="313" t="s">
        <v>10</v>
      </c>
      <c r="R2" s="312" t="s">
        <v>104</v>
      </c>
      <c r="S2" s="312" t="s">
        <v>106</v>
      </c>
      <c r="T2" s="312" t="s">
        <v>107</v>
      </c>
      <c r="U2" s="313" t="s">
        <v>10</v>
      </c>
      <c r="V2" s="309"/>
      <c r="W2" s="330"/>
      <c r="X2" s="309"/>
      <c r="Y2" s="309"/>
      <c r="Z2" s="309"/>
      <c r="AA2" s="309"/>
      <c r="AB2" s="309"/>
      <c r="AC2" s="309"/>
      <c r="AD2" s="309"/>
      <c r="AE2" s="309"/>
      <c r="AF2" s="309"/>
    </row>
    <row r="3" spans="1:32" s="310" customFormat="1" ht="16" thickBot="1">
      <c r="A3" s="453"/>
      <c r="B3" s="332" t="s">
        <v>108</v>
      </c>
      <c r="C3" s="314" t="s">
        <v>109</v>
      </c>
      <c r="D3" s="315" t="s">
        <v>110</v>
      </c>
      <c r="E3" s="315" t="s">
        <v>109</v>
      </c>
      <c r="F3" s="315" t="s">
        <v>109</v>
      </c>
      <c r="G3" s="316" t="s">
        <v>109</v>
      </c>
      <c r="H3" s="314" t="s">
        <v>109</v>
      </c>
      <c r="I3" s="315" t="s">
        <v>110</v>
      </c>
      <c r="J3" s="315" t="s">
        <v>109</v>
      </c>
      <c r="K3" s="315" t="s">
        <v>109</v>
      </c>
      <c r="L3" s="316" t="s">
        <v>109</v>
      </c>
      <c r="M3" s="314" t="s">
        <v>109</v>
      </c>
      <c r="N3" s="315" t="s">
        <v>110</v>
      </c>
      <c r="O3" s="315" t="s">
        <v>109</v>
      </c>
      <c r="P3" s="315" t="s">
        <v>109</v>
      </c>
      <c r="Q3" s="316" t="s">
        <v>109</v>
      </c>
      <c r="R3" s="315" t="s">
        <v>110</v>
      </c>
      <c r="S3" s="315" t="s">
        <v>109</v>
      </c>
      <c r="T3" s="315" t="s">
        <v>109</v>
      </c>
      <c r="U3" s="316" t="s">
        <v>109</v>
      </c>
      <c r="V3" s="309" t="s">
        <v>111</v>
      </c>
      <c r="W3" s="330"/>
      <c r="X3" s="309"/>
      <c r="Y3" s="309"/>
      <c r="Z3" s="309"/>
      <c r="AA3" s="309"/>
      <c r="AB3" s="309"/>
      <c r="AC3" s="309"/>
      <c r="AD3" s="309"/>
      <c r="AE3" s="309"/>
      <c r="AF3" s="309"/>
    </row>
    <row r="4" spans="1:32" s="310" customFormat="1" ht="12.5">
      <c r="A4" s="317" t="s">
        <v>112</v>
      </c>
      <c r="B4" s="321"/>
      <c r="G4" s="318"/>
      <c r="H4" s="319"/>
      <c r="L4" s="318"/>
      <c r="M4" s="319"/>
      <c r="Q4" s="318"/>
      <c r="R4" s="320">
        <f t="shared" ref="R4:R21" si="0">D4+I4+N4</f>
        <v>0</v>
      </c>
      <c r="S4" s="321">
        <f t="shared" ref="S4:S21" si="1">E4+J4+O4</f>
        <v>0</v>
      </c>
      <c r="T4" s="321">
        <f t="shared" ref="T4:T21" si="2">F4+K4+P4</f>
        <v>0</v>
      </c>
      <c r="U4" s="322">
        <f t="shared" ref="U4:U21" si="3">G4+L4+Q4</f>
        <v>0</v>
      </c>
      <c r="V4" s="310">
        <f t="shared" ref="V4:V22" si="4">U4-SUM(S4:T4)</f>
        <v>0</v>
      </c>
    </row>
    <row r="5" spans="1:32" s="310" customFormat="1" ht="13">
      <c r="A5" s="328" t="s">
        <v>113</v>
      </c>
      <c r="B5" s="333"/>
      <c r="G5" s="318"/>
      <c r="H5" s="319"/>
      <c r="L5" s="318"/>
      <c r="M5" s="319"/>
      <c r="Q5" s="318"/>
      <c r="R5" s="320">
        <f t="shared" si="0"/>
        <v>0</v>
      </c>
      <c r="S5" s="321">
        <f t="shared" si="1"/>
        <v>0</v>
      </c>
      <c r="T5" s="321">
        <f t="shared" si="2"/>
        <v>0</v>
      </c>
      <c r="U5" s="322">
        <f t="shared" si="3"/>
        <v>0</v>
      </c>
      <c r="V5" s="310">
        <f t="shared" si="4"/>
        <v>0</v>
      </c>
    </row>
    <row r="6" spans="1:32" s="310" customFormat="1" ht="12.5">
      <c r="A6" s="317" t="s">
        <v>114</v>
      </c>
      <c r="B6" s="321"/>
      <c r="F6" s="310">
        <v>0</v>
      </c>
      <c r="G6" s="318">
        <f t="shared" ref="G6:G21" si="5">C6*D6</f>
        <v>0</v>
      </c>
      <c r="H6" s="319">
        <v>0</v>
      </c>
      <c r="K6" s="310">
        <f t="shared" ref="K6:K21" si="6">L6-J6</f>
        <v>0</v>
      </c>
      <c r="L6" s="318">
        <f t="shared" ref="L6:L21" si="7">H6*I6</f>
        <v>0</v>
      </c>
      <c r="M6" s="319">
        <f>H6*(100%+'[1]Fixed Rates'!$B$9)</f>
        <v>0</v>
      </c>
      <c r="P6" s="310">
        <f t="shared" ref="P6:P21" si="8">Q6-O6</f>
        <v>0</v>
      </c>
      <c r="Q6" s="318">
        <f>M6*N6</f>
        <v>0</v>
      </c>
      <c r="R6" s="320">
        <f t="shared" si="0"/>
        <v>0</v>
      </c>
      <c r="S6" s="321">
        <f t="shared" si="1"/>
        <v>0</v>
      </c>
      <c r="T6" s="321">
        <f t="shared" si="2"/>
        <v>0</v>
      </c>
      <c r="U6" s="322">
        <f t="shared" si="3"/>
        <v>0</v>
      </c>
      <c r="V6" s="310">
        <f t="shared" si="4"/>
        <v>0</v>
      </c>
    </row>
    <row r="7" spans="1:32" s="310" customFormat="1" ht="12.5">
      <c r="A7" s="317" t="s">
        <v>115</v>
      </c>
      <c r="B7" s="321"/>
      <c r="F7" s="310">
        <v>0</v>
      </c>
      <c r="G7" s="318">
        <f t="shared" si="5"/>
        <v>0</v>
      </c>
      <c r="H7" s="319">
        <v>0</v>
      </c>
      <c r="K7" s="310">
        <f t="shared" si="6"/>
        <v>0</v>
      </c>
      <c r="L7" s="318">
        <f t="shared" si="7"/>
        <v>0</v>
      </c>
      <c r="M7" s="319">
        <f>H7*(100%+'[1]Fixed Rates'!$B$9)</f>
        <v>0</v>
      </c>
      <c r="P7" s="310">
        <f t="shared" si="8"/>
        <v>0</v>
      </c>
      <c r="Q7" s="318">
        <f t="shared" ref="Q7:Q21" si="9">M7*N7</f>
        <v>0</v>
      </c>
      <c r="R7" s="320">
        <f t="shared" si="0"/>
        <v>0</v>
      </c>
      <c r="S7" s="321">
        <f t="shared" si="1"/>
        <v>0</v>
      </c>
      <c r="T7" s="321">
        <f t="shared" si="2"/>
        <v>0</v>
      </c>
      <c r="U7" s="322">
        <f t="shared" si="3"/>
        <v>0</v>
      </c>
      <c r="V7" s="310">
        <f t="shared" si="4"/>
        <v>0</v>
      </c>
    </row>
    <row r="8" spans="1:32" s="310" customFormat="1" ht="12.5">
      <c r="A8" s="317" t="s">
        <v>116</v>
      </c>
      <c r="B8" s="321"/>
      <c r="F8" s="310">
        <f t="shared" ref="F8:F21" si="10">G8-E8</f>
        <v>0</v>
      </c>
      <c r="G8" s="318">
        <f t="shared" si="5"/>
        <v>0</v>
      </c>
      <c r="H8" s="319">
        <f>'[1]Comp 1'!B44*(100%+'[1]Fixed Rates'!$B$9)</f>
        <v>0</v>
      </c>
      <c r="K8" s="310">
        <f t="shared" si="6"/>
        <v>0</v>
      </c>
      <c r="L8" s="318">
        <f t="shared" si="7"/>
        <v>0</v>
      </c>
      <c r="M8" s="319">
        <f>H8*(100%+'[1]Fixed Rates'!$B$9)</f>
        <v>0</v>
      </c>
      <c r="P8" s="310">
        <f t="shared" si="8"/>
        <v>0</v>
      </c>
      <c r="Q8" s="318">
        <f t="shared" si="9"/>
        <v>0</v>
      </c>
      <c r="R8" s="320">
        <f t="shared" si="0"/>
        <v>0</v>
      </c>
      <c r="S8" s="321">
        <f t="shared" si="1"/>
        <v>0</v>
      </c>
      <c r="T8" s="321">
        <f t="shared" si="2"/>
        <v>0</v>
      </c>
      <c r="U8" s="322">
        <f t="shared" si="3"/>
        <v>0</v>
      </c>
      <c r="V8" s="310">
        <f t="shared" si="4"/>
        <v>0</v>
      </c>
    </row>
    <row r="9" spans="1:32" s="310" customFormat="1" ht="12.5">
      <c r="A9" s="317" t="s">
        <v>117</v>
      </c>
      <c r="B9" s="321"/>
      <c r="F9" s="310">
        <f t="shared" si="10"/>
        <v>0</v>
      </c>
      <c r="G9" s="318">
        <f t="shared" si="5"/>
        <v>0</v>
      </c>
      <c r="H9" s="319">
        <f>'[1]Comp 1'!B45*(100%+'[1]Fixed Rates'!$B$9)</f>
        <v>0</v>
      </c>
      <c r="K9" s="310">
        <f t="shared" si="6"/>
        <v>0</v>
      </c>
      <c r="L9" s="318">
        <f t="shared" si="7"/>
        <v>0</v>
      </c>
      <c r="M9" s="319">
        <f>H9*(100%+'[1]Fixed Rates'!$B$9)</f>
        <v>0</v>
      </c>
      <c r="P9" s="310">
        <f t="shared" si="8"/>
        <v>0</v>
      </c>
      <c r="Q9" s="318">
        <f t="shared" si="9"/>
        <v>0</v>
      </c>
      <c r="R9" s="320">
        <f t="shared" si="0"/>
        <v>0</v>
      </c>
      <c r="S9" s="321">
        <f t="shared" si="1"/>
        <v>0</v>
      </c>
      <c r="T9" s="321">
        <f t="shared" si="2"/>
        <v>0</v>
      </c>
      <c r="U9" s="322">
        <f t="shared" si="3"/>
        <v>0</v>
      </c>
      <c r="V9" s="310">
        <f t="shared" si="4"/>
        <v>0</v>
      </c>
    </row>
    <row r="10" spans="1:32" s="310" customFormat="1" ht="12.5">
      <c r="A10" s="317" t="s">
        <v>118</v>
      </c>
      <c r="B10" s="321"/>
      <c r="F10" s="310">
        <f t="shared" si="10"/>
        <v>0</v>
      </c>
      <c r="G10" s="318">
        <f t="shared" si="5"/>
        <v>0</v>
      </c>
      <c r="H10" s="319">
        <f>'[1]Comp 1'!B46*(100%+'[1]Fixed Rates'!$B$9)</f>
        <v>0</v>
      </c>
      <c r="K10" s="310">
        <f t="shared" si="6"/>
        <v>0</v>
      </c>
      <c r="L10" s="318">
        <f t="shared" si="7"/>
        <v>0</v>
      </c>
      <c r="M10" s="319">
        <f>H10*(100%+'[1]Fixed Rates'!$B$9)</f>
        <v>0</v>
      </c>
      <c r="P10" s="310">
        <f t="shared" si="8"/>
        <v>0</v>
      </c>
      <c r="Q10" s="318">
        <f t="shared" si="9"/>
        <v>0</v>
      </c>
      <c r="R10" s="320">
        <f t="shared" si="0"/>
        <v>0</v>
      </c>
      <c r="S10" s="321">
        <f t="shared" si="1"/>
        <v>0</v>
      </c>
      <c r="T10" s="321">
        <f t="shared" si="2"/>
        <v>0</v>
      </c>
      <c r="U10" s="322">
        <f t="shared" si="3"/>
        <v>0</v>
      </c>
      <c r="V10" s="310">
        <f t="shared" si="4"/>
        <v>0</v>
      </c>
    </row>
    <row r="11" spans="1:32" s="310" customFormat="1" ht="13">
      <c r="A11" s="328" t="s">
        <v>119</v>
      </c>
      <c r="B11" s="333"/>
      <c r="F11" s="310">
        <f t="shared" si="10"/>
        <v>0</v>
      </c>
      <c r="G11" s="318">
        <f t="shared" si="5"/>
        <v>0</v>
      </c>
      <c r="H11" s="319">
        <f>'[1]Comp 1'!B48*(100%+'[1]Fixed Rates'!$B$9)</f>
        <v>0</v>
      </c>
      <c r="K11" s="310">
        <f t="shared" si="6"/>
        <v>0</v>
      </c>
      <c r="L11" s="318">
        <f t="shared" si="7"/>
        <v>0</v>
      </c>
      <c r="M11" s="319">
        <f>H11*(100%+'[1]Fixed Rates'!$B$9)</f>
        <v>0</v>
      </c>
      <c r="P11" s="310">
        <f t="shared" si="8"/>
        <v>0</v>
      </c>
      <c r="Q11" s="318">
        <f t="shared" si="9"/>
        <v>0</v>
      </c>
      <c r="R11" s="320">
        <f t="shared" si="0"/>
        <v>0</v>
      </c>
      <c r="S11" s="321">
        <f t="shared" si="1"/>
        <v>0</v>
      </c>
      <c r="T11" s="321">
        <f t="shared" si="2"/>
        <v>0</v>
      </c>
      <c r="U11" s="322">
        <f t="shared" si="3"/>
        <v>0</v>
      </c>
      <c r="V11" s="310">
        <f t="shared" si="4"/>
        <v>0</v>
      </c>
    </row>
    <row r="12" spans="1:32" s="310" customFormat="1" ht="12.5">
      <c r="A12" s="317" t="s">
        <v>120</v>
      </c>
      <c r="B12" s="321"/>
      <c r="F12" s="310">
        <f t="shared" si="10"/>
        <v>0</v>
      </c>
      <c r="G12" s="318">
        <f t="shared" si="5"/>
        <v>0</v>
      </c>
      <c r="H12" s="319">
        <f>'[1]Comp 1'!B49*(100%+'[1]Fixed Rates'!$B$9)</f>
        <v>0</v>
      </c>
      <c r="K12" s="310">
        <f t="shared" si="6"/>
        <v>0</v>
      </c>
      <c r="L12" s="318">
        <f t="shared" si="7"/>
        <v>0</v>
      </c>
      <c r="M12" s="319">
        <f>H12*(100%+'[1]Fixed Rates'!$B$9)</f>
        <v>0</v>
      </c>
      <c r="P12" s="310">
        <f t="shared" si="8"/>
        <v>0</v>
      </c>
      <c r="Q12" s="318">
        <f t="shared" si="9"/>
        <v>0</v>
      </c>
      <c r="R12" s="320">
        <f t="shared" si="0"/>
        <v>0</v>
      </c>
      <c r="S12" s="321">
        <f t="shared" si="1"/>
        <v>0</v>
      </c>
      <c r="T12" s="321">
        <f t="shared" si="2"/>
        <v>0</v>
      </c>
      <c r="U12" s="322">
        <f t="shared" si="3"/>
        <v>0</v>
      </c>
      <c r="V12" s="310">
        <f t="shared" si="4"/>
        <v>0</v>
      </c>
    </row>
    <row r="13" spans="1:32" s="310" customFormat="1" ht="12.5">
      <c r="A13" s="317" t="s">
        <v>115</v>
      </c>
      <c r="B13" s="321"/>
      <c r="F13" s="310">
        <f t="shared" si="10"/>
        <v>0</v>
      </c>
      <c r="G13" s="318">
        <f t="shared" si="5"/>
        <v>0</v>
      </c>
      <c r="H13" s="319">
        <f>'[1]Comp 1'!B50*(100%+'[1]Fixed Rates'!$B$9)</f>
        <v>0</v>
      </c>
      <c r="K13" s="310">
        <f t="shared" si="6"/>
        <v>0</v>
      </c>
      <c r="L13" s="318">
        <f t="shared" si="7"/>
        <v>0</v>
      </c>
      <c r="M13" s="319">
        <f>H13*(100%+'[1]Fixed Rates'!$B$9)</f>
        <v>0</v>
      </c>
      <c r="P13" s="310">
        <f t="shared" si="8"/>
        <v>0</v>
      </c>
      <c r="Q13" s="318">
        <f t="shared" si="9"/>
        <v>0</v>
      </c>
      <c r="R13" s="320">
        <f t="shared" si="0"/>
        <v>0</v>
      </c>
      <c r="S13" s="321">
        <f t="shared" si="1"/>
        <v>0</v>
      </c>
      <c r="T13" s="321">
        <f t="shared" si="2"/>
        <v>0</v>
      </c>
      <c r="U13" s="322">
        <f t="shared" si="3"/>
        <v>0</v>
      </c>
      <c r="V13" s="310">
        <f t="shared" si="4"/>
        <v>0</v>
      </c>
    </row>
    <row r="14" spans="1:32" s="310" customFormat="1" ht="12.5">
      <c r="A14" s="317" t="s">
        <v>116</v>
      </c>
      <c r="B14" s="321"/>
      <c r="F14" s="310">
        <f t="shared" si="10"/>
        <v>0</v>
      </c>
      <c r="G14" s="318">
        <f t="shared" si="5"/>
        <v>0</v>
      </c>
      <c r="H14" s="319">
        <f>'[1]Comp 1'!B51*(100%+'[1]Fixed Rates'!$B$9)</f>
        <v>0</v>
      </c>
      <c r="K14" s="310">
        <f t="shared" si="6"/>
        <v>0</v>
      </c>
      <c r="L14" s="318">
        <f t="shared" si="7"/>
        <v>0</v>
      </c>
      <c r="M14" s="319">
        <f>H14*(100%+'[1]Fixed Rates'!$B$9)</f>
        <v>0</v>
      </c>
      <c r="P14" s="310">
        <f t="shared" si="8"/>
        <v>0</v>
      </c>
      <c r="Q14" s="318">
        <f t="shared" si="9"/>
        <v>0</v>
      </c>
      <c r="R14" s="320">
        <f t="shared" si="0"/>
        <v>0</v>
      </c>
      <c r="S14" s="321">
        <f t="shared" si="1"/>
        <v>0</v>
      </c>
      <c r="T14" s="321">
        <f t="shared" si="2"/>
        <v>0</v>
      </c>
      <c r="U14" s="322">
        <f t="shared" si="3"/>
        <v>0</v>
      </c>
      <c r="V14" s="310">
        <f t="shared" si="4"/>
        <v>0</v>
      </c>
    </row>
    <row r="15" spans="1:32" s="310" customFormat="1" ht="12.5">
      <c r="A15" s="317" t="s">
        <v>121</v>
      </c>
      <c r="B15" s="321"/>
      <c r="F15" s="310">
        <f t="shared" si="10"/>
        <v>0</v>
      </c>
      <c r="G15" s="318">
        <f t="shared" si="5"/>
        <v>0</v>
      </c>
      <c r="H15" s="319">
        <f>'[1]Comp 1'!B52*(100%+'[1]Fixed Rates'!$B$9)</f>
        <v>0</v>
      </c>
      <c r="K15" s="310">
        <f t="shared" si="6"/>
        <v>0</v>
      </c>
      <c r="L15" s="318">
        <f t="shared" si="7"/>
        <v>0</v>
      </c>
      <c r="M15" s="319">
        <f>H15*(100%+'[1]Fixed Rates'!$B$9)</f>
        <v>0</v>
      </c>
      <c r="P15" s="310">
        <f t="shared" si="8"/>
        <v>0</v>
      </c>
      <c r="Q15" s="318">
        <f t="shared" si="9"/>
        <v>0</v>
      </c>
      <c r="R15" s="320">
        <f t="shared" si="0"/>
        <v>0</v>
      </c>
      <c r="S15" s="321">
        <f t="shared" si="1"/>
        <v>0</v>
      </c>
      <c r="T15" s="321">
        <f t="shared" si="2"/>
        <v>0</v>
      </c>
      <c r="U15" s="322">
        <f t="shared" si="3"/>
        <v>0</v>
      </c>
      <c r="V15" s="310">
        <f t="shared" si="4"/>
        <v>0</v>
      </c>
    </row>
    <row r="16" spans="1:32" s="310" customFormat="1" ht="12.5">
      <c r="A16" s="317" t="s">
        <v>122</v>
      </c>
      <c r="B16" s="321"/>
      <c r="F16" s="310">
        <f t="shared" si="10"/>
        <v>0</v>
      </c>
      <c r="G16" s="318">
        <f t="shared" si="5"/>
        <v>0</v>
      </c>
      <c r="H16" s="319">
        <f>'[1]Comp 1'!B53*(100%+'[1]Fixed Rates'!$B$9)</f>
        <v>0</v>
      </c>
      <c r="K16" s="310">
        <f t="shared" si="6"/>
        <v>0</v>
      </c>
      <c r="L16" s="318">
        <f t="shared" si="7"/>
        <v>0</v>
      </c>
      <c r="M16" s="319">
        <f>H16*(100%+'[1]Fixed Rates'!$B$9)</f>
        <v>0</v>
      </c>
      <c r="P16" s="310">
        <f t="shared" si="8"/>
        <v>0</v>
      </c>
      <c r="Q16" s="318">
        <f t="shared" si="9"/>
        <v>0</v>
      </c>
      <c r="R16" s="320">
        <f t="shared" si="0"/>
        <v>0</v>
      </c>
      <c r="S16" s="321">
        <f t="shared" si="1"/>
        <v>0</v>
      </c>
      <c r="T16" s="321">
        <f t="shared" si="2"/>
        <v>0</v>
      </c>
      <c r="U16" s="322">
        <f t="shared" si="3"/>
        <v>0</v>
      </c>
      <c r="V16" s="310">
        <f t="shared" si="4"/>
        <v>0</v>
      </c>
    </row>
    <row r="17" spans="1:23" s="310" customFormat="1" ht="12.5">
      <c r="A17" s="317" t="s">
        <v>123</v>
      </c>
      <c r="B17" s="321"/>
      <c r="F17" s="310">
        <f t="shared" si="10"/>
        <v>0</v>
      </c>
      <c r="G17" s="318">
        <f t="shared" si="5"/>
        <v>0</v>
      </c>
      <c r="H17" s="319">
        <f>'[1]Comp 1'!B54*(100%+'[1]Fixed Rates'!$B$9)</f>
        <v>0</v>
      </c>
      <c r="K17" s="310">
        <f t="shared" si="6"/>
        <v>0</v>
      </c>
      <c r="L17" s="318">
        <f t="shared" si="7"/>
        <v>0</v>
      </c>
      <c r="M17" s="319">
        <f>H17*(100%+'[1]Fixed Rates'!$B$9)</f>
        <v>0</v>
      </c>
      <c r="P17" s="310">
        <f t="shared" si="8"/>
        <v>0</v>
      </c>
      <c r="Q17" s="318">
        <f t="shared" si="9"/>
        <v>0</v>
      </c>
      <c r="R17" s="320">
        <f t="shared" si="0"/>
        <v>0</v>
      </c>
      <c r="S17" s="321">
        <f t="shared" si="1"/>
        <v>0</v>
      </c>
      <c r="T17" s="321">
        <f t="shared" si="2"/>
        <v>0</v>
      </c>
      <c r="U17" s="322">
        <f t="shared" si="3"/>
        <v>0</v>
      </c>
      <c r="V17" s="310">
        <f t="shared" si="4"/>
        <v>0</v>
      </c>
    </row>
    <row r="18" spans="1:23" s="310" customFormat="1" ht="12.5">
      <c r="A18" s="317" t="s">
        <v>124</v>
      </c>
      <c r="B18" s="321"/>
      <c r="F18" s="310">
        <f t="shared" si="10"/>
        <v>0</v>
      </c>
      <c r="G18" s="318">
        <f t="shared" si="5"/>
        <v>0</v>
      </c>
      <c r="H18" s="319">
        <f>'[1]Comp 1'!B55*(100%+'[1]Fixed Rates'!$B$9)</f>
        <v>0</v>
      </c>
      <c r="K18" s="310">
        <f t="shared" si="6"/>
        <v>0</v>
      </c>
      <c r="L18" s="318">
        <f t="shared" si="7"/>
        <v>0</v>
      </c>
      <c r="M18" s="319">
        <f>H18*(100%+'[1]Fixed Rates'!$B$9)</f>
        <v>0</v>
      </c>
      <c r="P18" s="310">
        <f t="shared" si="8"/>
        <v>0</v>
      </c>
      <c r="Q18" s="318">
        <f t="shared" si="9"/>
        <v>0</v>
      </c>
      <c r="R18" s="320">
        <f t="shared" si="0"/>
        <v>0</v>
      </c>
      <c r="S18" s="321">
        <f t="shared" si="1"/>
        <v>0</v>
      </c>
      <c r="T18" s="321">
        <f t="shared" si="2"/>
        <v>0</v>
      </c>
      <c r="U18" s="322">
        <f t="shared" si="3"/>
        <v>0</v>
      </c>
      <c r="V18" s="310">
        <f t="shared" si="4"/>
        <v>0</v>
      </c>
    </row>
    <row r="19" spans="1:23" s="310" customFormat="1" ht="12.5">
      <c r="A19" s="317" t="s">
        <v>125</v>
      </c>
      <c r="B19" s="321"/>
      <c r="F19" s="310">
        <f t="shared" si="10"/>
        <v>0</v>
      </c>
      <c r="G19" s="318">
        <f t="shared" si="5"/>
        <v>0</v>
      </c>
      <c r="H19" s="319">
        <f>'[1]Comp 1'!B56*(100%+'[1]Fixed Rates'!$B$9)</f>
        <v>0</v>
      </c>
      <c r="K19" s="310">
        <f t="shared" si="6"/>
        <v>0</v>
      </c>
      <c r="L19" s="318">
        <f t="shared" si="7"/>
        <v>0</v>
      </c>
      <c r="M19" s="319">
        <f>H19*(100%+'[1]Fixed Rates'!$B$9)</f>
        <v>0</v>
      </c>
      <c r="P19" s="310">
        <f t="shared" si="8"/>
        <v>0</v>
      </c>
      <c r="Q19" s="318">
        <f t="shared" si="9"/>
        <v>0</v>
      </c>
      <c r="R19" s="320">
        <f t="shared" si="0"/>
        <v>0</v>
      </c>
      <c r="S19" s="321">
        <f t="shared" si="1"/>
        <v>0</v>
      </c>
      <c r="T19" s="321">
        <f t="shared" si="2"/>
        <v>0</v>
      </c>
      <c r="U19" s="322">
        <f t="shared" si="3"/>
        <v>0</v>
      </c>
      <c r="V19" s="310">
        <f t="shared" si="4"/>
        <v>0</v>
      </c>
    </row>
    <row r="20" spans="1:23" s="310" customFormat="1" ht="12.5">
      <c r="A20" s="317" t="s">
        <v>126</v>
      </c>
      <c r="B20" s="321"/>
      <c r="F20" s="310">
        <f t="shared" si="10"/>
        <v>0</v>
      </c>
      <c r="G20" s="318">
        <f t="shared" si="5"/>
        <v>0</v>
      </c>
      <c r="H20" s="319">
        <f>'[1]Comp 1'!B57*(100%+'[1]Fixed Rates'!$B$9)</f>
        <v>0</v>
      </c>
      <c r="K20" s="310">
        <f t="shared" si="6"/>
        <v>0</v>
      </c>
      <c r="L20" s="318">
        <f t="shared" si="7"/>
        <v>0</v>
      </c>
      <c r="M20" s="319">
        <f>H20*(100%+'[1]Fixed Rates'!$B$9)</f>
        <v>0</v>
      </c>
      <c r="P20" s="310">
        <f t="shared" si="8"/>
        <v>0</v>
      </c>
      <c r="Q20" s="318">
        <f t="shared" si="9"/>
        <v>0</v>
      </c>
      <c r="R20" s="320">
        <f t="shared" si="0"/>
        <v>0</v>
      </c>
      <c r="S20" s="321">
        <f t="shared" si="1"/>
        <v>0</v>
      </c>
      <c r="T20" s="321">
        <f t="shared" si="2"/>
        <v>0</v>
      </c>
      <c r="U20" s="322">
        <f t="shared" si="3"/>
        <v>0</v>
      </c>
      <c r="V20" s="310">
        <f t="shared" si="4"/>
        <v>0</v>
      </c>
    </row>
    <row r="21" spans="1:23" s="310" customFormat="1" ht="12.5">
      <c r="A21" s="317"/>
      <c r="B21" s="321"/>
      <c r="F21" s="310">
        <f t="shared" si="10"/>
        <v>0</v>
      </c>
      <c r="G21" s="318">
        <f t="shared" si="5"/>
        <v>0</v>
      </c>
      <c r="H21" s="319">
        <f>'[1]Comp 1'!B58*(100%+'[1]Fixed Rates'!$B$9)</f>
        <v>0</v>
      </c>
      <c r="K21" s="310">
        <f t="shared" si="6"/>
        <v>0</v>
      </c>
      <c r="L21" s="318">
        <f t="shared" si="7"/>
        <v>0</v>
      </c>
      <c r="M21" s="319">
        <f>H21*(100%+'[1]Fixed Rates'!$B$9)</f>
        <v>0</v>
      </c>
      <c r="P21" s="310">
        <f t="shared" si="8"/>
        <v>0</v>
      </c>
      <c r="Q21" s="318">
        <f t="shared" si="9"/>
        <v>0</v>
      </c>
      <c r="R21" s="320">
        <f t="shared" si="0"/>
        <v>0</v>
      </c>
      <c r="S21" s="321">
        <f t="shared" si="1"/>
        <v>0</v>
      </c>
      <c r="T21" s="321">
        <f t="shared" si="2"/>
        <v>0</v>
      </c>
      <c r="U21" s="322">
        <f t="shared" si="3"/>
        <v>0</v>
      </c>
      <c r="V21" s="310">
        <f t="shared" si="4"/>
        <v>0</v>
      </c>
    </row>
    <row r="22" spans="1:23" s="327" customFormat="1" ht="13.5" thickBot="1">
      <c r="A22" s="323" t="str">
        <f>[1]TOTAL!A59</f>
        <v>TOTAL TRAVEL</v>
      </c>
      <c r="B22" s="326"/>
      <c r="C22" s="326"/>
      <c r="D22" s="324"/>
      <c r="E22" s="324">
        <f>SUM(E6:E21)</f>
        <v>0</v>
      </c>
      <c r="F22" s="324">
        <f>SUM(F6:F21)</f>
        <v>0</v>
      </c>
      <c r="G22" s="325">
        <f>SUM(G6:G21)</f>
        <v>0</v>
      </c>
      <c r="H22" s="326"/>
      <c r="I22" s="324"/>
      <c r="J22" s="324">
        <f>SUM(J6:J21)</f>
        <v>0</v>
      </c>
      <c r="K22" s="324">
        <f>SUM(K6:K21)</f>
        <v>0</v>
      </c>
      <c r="L22" s="325">
        <f>SUM(L6:L21)</f>
        <v>0</v>
      </c>
      <c r="M22" s="326"/>
      <c r="N22" s="324"/>
      <c r="O22" s="324">
        <f>SUM(O6:O21)</f>
        <v>0</v>
      </c>
      <c r="P22" s="324">
        <f>SUM(P6:P21)</f>
        <v>0</v>
      </c>
      <c r="Q22" s="324">
        <f>SUM(Q6:Q21)</f>
        <v>0</v>
      </c>
      <c r="R22" s="324"/>
      <c r="S22" s="324">
        <f>SUM(S4:S21)</f>
        <v>0</v>
      </c>
      <c r="T22" s="324">
        <f>SUM(T4:T21)</f>
        <v>0</v>
      </c>
      <c r="U22" s="325">
        <f>SUM(U4:U21)</f>
        <v>0</v>
      </c>
      <c r="V22" s="310">
        <f t="shared" si="4"/>
        <v>0</v>
      </c>
      <c r="W22" s="310"/>
    </row>
  </sheetData>
  <mergeCells count="5">
    <mergeCell ref="A1:A3"/>
    <mergeCell ref="E1:G1"/>
    <mergeCell ref="J1:L1"/>
    <mergeCell ref="O1:Q1"/>
    <mergeCell ref="S1:U1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3B35D35AD764DAB32DCE0403C7583" ma:contentTypeVersion="21" ma:contentTypeDescription="Create a new document." ma:contentTypeScope="" ma:versionID="f524712e0389377bb0e2c19ec50e57a3">
  <xsd:schema xmlns:xsd="http://www.w3.org/2001/XMLSchema" xmlns:xs="http://www.w3.org/2001/XMLSchema" xmlns:p="http://schemas.microsoft.com/office/2006/metadata/properties" xmlns:ns1="http://schemas.microsoft.com/sharepoint/v3" xmlns:ns2="4b60fcec-28c9-4e8b-a960-afa272afc1e1" xmlns:ns3="d82404bc-5d15-429b-8087-31844391c756" xmlns:ns4="f57df1ab-6810-4fa8-9caa-de92a9b262c5" targetNamespace="http://schemas.microsoft.com/office/2006/metadata/properties" ma:root="true" ma:fieldsID="20323604b578cc2297699861b4cef3f8" ns1:_="" ns2:_="" ns3:_="" ns4:_="">
    <xsd:import namespace="http://schemas.microsoft.com/sharepoint/v3"/>
    <xsd:import namespace="4b60fcec-28c9-4e8b-a960-afa272afc1e1"/>
    <xsd:import namespace="d82404bc-5d15-429b-8087-31844391c756"/>
    <xsd:import namespace="f57df1ab-6810-4fa8-9caa-de92a9b262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0fcec-28c9-4e8b-a960-afa272afc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17aa33-7277-4207-9add-0662151db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404bc-5d15-429b-8087-31844391c7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f1ab-6810-4fa8-9caa-de92a9b262c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022859a-25d6-46af-9ece-bab10ede7339}" ma:internalName="TaxCatchAll" ma:showField="CatchAllData" ma:web="d82404bc-5d15-429b-8087-31844391c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60fcec-28c9-4e8b-a960-afa272afc1e1">
      <Terms xmlns="http://schemas.microsoft.com/office/infopath/2007/PartnerControls"/>
    </lcf76f155ced4ddcb4097134ff3c332f>
    <TaxCatchAll xmlns="f57df1ab-6810-4fa8-9caa-de92a9b262c5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453BB5-08DB-408B-A044-3927F3D83A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845EFA-B5D7-47DC-9397-C735EBE33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60fcec-28c9-4e8b-a960-afa272afc1e1"/>
    <ds:schemaRef ds:uri="d82404bc-5d15-429b-8087-31844391c756"/>
    <ds:schemaRef ds:uri="f57df1ab-6810-4fa8-9caa-de92a9b26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3C0D41-BAD0-45BD-A940-A3893CF8E55A}">
  <ds:schemaRefs>
    <ds:schemaRef ds:uri="d82404bc-5d15-429b-8087-31844391c756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sharepoint/v3"/>
    <ds:schemaRef ds:uri="4b60fcec-28c9-4e8b-a960-afa272afc1e1"/>
    <ds:schemaRef ds:uri="http://schemas.microsoft.com/office/infopath/2007/PartnerControls"/>
    <ds:schemaRef ds:uri="f57df1ab-6810-4fa8-9caa-de92a9b262c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21</vt:i4>
      </vt:variant>
    </vt:vector>
  </HeadingPairs>
  <TitlesOfParts>
    <vt:vector size="40" baseType="lpstr">
      <vt:lpstr>Resultado 1</vt:lpstr>
      <vt:lpstr>Resultado 2</vt:lpstr>
      <vt:lpstr>Resultado 3</vt:lpstr>
      <vt:lpstr>Resultado 4</vt:lpstr>
      <vt:lpstr>Presupuesto Total</vt:lpstr>
      <vt:lpstr>Salario</vt:lpstr>
      <vt:lpstr>Consult</vt:lpstr>
      <vt:lpstr>Equipo</vt:lpstr>
      <vt:lpstr>Viajes</vt:lpstr>
      <vt:lpstr>Eventos</vt:lpstr>
      <vt:lpstr>Costos Operación</vt:lpstr>
      <vt:lpstr>Initial Cash Flow Projection</vt:lpstr>
      <vt:lpstr>Reporte Total</vt:lpstr>
      <vt:lpstr>Reporte Resultado 1</vt:lpstr>
      <vt:lpstr>Reporte Resultado 2</vt:lpstr>
      <vt:lpstr>Reporte Resultado 3</vt:lpstr>
      <vt:lpstr>Reporte Resultado 4</vt:lpstr>
      <vt:lpstr>input current</vt:lpstr>
      <vt:lpstr>reconciliation</vt:lpstr>
      <vt:lpstr>_6_5</vt:lpstr>
      <vt:lpstr>_C</vt:lpstr>
      <vt:lpstr>E</vt:lpstr>
      <vt:lpstr>H</vt:lpstr>
      <vt:lpstr>K</vt:lpstr>
      <vt:lpstr>'input current'!Print_Area</vt:lpstr>
      <vt:lpstr>'Presupuesto Total'!Print_Area</vt:lpstr>
      <vt:lpstr>'Reporte Resultado 1'!Print_Area</vt:lpstr>
      <vt:lpstr>'Reporte Resultado 2'!Print_Area</vt:lpstr>
      <vt:lpstr>'Reporte Resultado 3'!Print_Area</vt:lpstr>
      <vt:lpstr>'Reporte Resultado 4'!Print_Area</vt:lpstr>
      <vt:lpstr>'Reporte Total'!Print_Area</vt:lpstr>
      <vt:lpstr>'Resultado 1'!Print_Area</vt:lpstr>
      <vt:lpstr>'Resultado 3'!Print_Area</vt:lpstr>
      <vt:lpstr>'Resultado 4'!Print_Area</vt:lpstr>
      <vt:lpstr>'input current'!Print_Titles</vt:lpstr>
      <vt:lpstr>'Presupuesto Total'!Print_Titles</vt:lpstr>
      <vt:lpstr>'Resultado 1'!Print_Titles</vt:lpstr>
      <vt:lpstr>'Resultado 3'!Print_Titles</vt:lpstr>
      <vt:lpstr>'Resultado 4'!Print_Titles</vt:lpstr>
      <vt:lpstr>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jjordan</dc:creator>
  <cp:keywords/>
  <dc:description/>
  <cp:lastModifiedBy>Joy Woolfson</cp:lastModifiedBy>
  <cp:revision/>
  <dcterms:created xsi:type="dcterms:W3CDTF">2001-04-23T22:15:57Z</dcterms:created>
  <dcterms:modified xsi:type="dcterms:W3CDTF">2023-12-06T23:12:20Z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0x0101007683B35D35AD764DAB32DCE0403C7583</vt:lpwstr>
  </property>
  <property fmtid="{D5CDD505-2E9C-101B-9397-08002B2CF9AE}" pid="3" name="MediaServiceImageTags">
    <vt:lpwstr/>
  </property>
</Properties>
</file>